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午餐連結文件\"/>
    </mc:Choice>
  </mc:AlternateContent>
  <bookViews>
    <workbookView xWindow="0" yWindow="0" windowWidth="19200" windowHeight="7250" firstSheet="1" activeTab="2"/>
  </bookViews>
  <sheets>
    <sheet name="廠商選餐表1090211預估" sheetId="8" r:id="rId1"/>
    <sheet name="廠商選餐表1090225調整" sheetId="15" r:id="rId2"/>
    <sheet name="全校各班第1週" sheetId="13" r:id="rId3"/>
    <sheet name="教職員第1週" sheetId="14" r:id="rId4"/>
  </sheets>
  <calcPr calcId="152511"/>
</workbook>
</file>

<file path=xl/calcChain.xml><?xml version="1.0" encoding="utf-8"?>
<calcChain xmlns="http://schemas.openxmlformats.org/spreadsheetml/2006/main">
  <c r="H20" i="15" l="1"/>
  <c r="H22" i="15" s="1"/>
  <c r="H12" i="15"/>
  <c r="K22" i="15" l="1"/>
  <c r="H21" i="15"/>
  <c r="I12" i="15"/>
  <c r="I20" i="15"/>
  <c r="K20" i="15"/>
  <c r="L23" i="14"/>
  <c r="H19" i="15" l="1"/>
  <c r="H18" i="15" s="1"/>
  <c r="I18" i="15" l="1"/>
  <c r="C23" i="15"/>
  <c r="I21" i="15" l="1"/>
  <c r="I22" i="15"/>
  <c r="L20" i="15"/>
  <c r="O47" i="13"/>
  <c r="P47" i="13"/>
  <c r="Q47" i="13"/>
  <c r="R47" i="13"/>
  <c r="N47" i="13"/>
  <c r="O21" i="13"/>
  <c r="P21" i="13"/>
  <c r="Q21" i="13"/>
  <c r="R21" i="13"/>
  <c r="N21" i="13"/>
  <c r="L22" i="15" l="1"/>
  <c r="K21" i="15"/>
  <c r="L21" i="15" s="1"/>
  <c r="Q23" i="14" l="1"/>
  <c r="R23" i="14"/>
  <c r="E23" i="14"/>
  <c r="K23" i="14"/>
  <c r="O23" i="14" l="1"/>
  <c r="I23" i="14"/>
  <c r="F23" i="14"/>
  <c r="C23" i="14"/>
  <c r="A23" i="14" s="1"/>
  <c r="F72" i="13"/>
  <c r="E72" i="13"/>
  <c r="C72" i="13"/>
  <c r="B72" i="13"/>
  <c r="M71" i="13"/>
  <c r="D71" i="13"/>
  <c r="R70" i="13"/>
  <c r="Q70" i="13"/>
  <c r="P70" i="13"/>
  <c r="O70" i="13"/>
  <c r="N70" i="13"/>
  <c r="D70" i="13"/>
  <c r="R69" i="13"/>
  <c r="Q69" i="13"/>
  <c r="P69" i="13"/>
  <c r="O69" i="13"/>
  <c r="N69" i="13"/>
  <c r="D69" i="13"/>
  <c r="R68" i="13"/>
  <c r="Q68" i="13"/>
  <c r="P68" i="13"/>
  <c r="O68" i="13"/>
  <c r="N68" i="13"/>
  <c r="D68" i="13"/>
  <c r="R67" i="13"/>
  <c r="Q67" i="13"/>
  <c r="P67" i="13"/>
  <c r="O67" i="13"/>
  <c r="N67" i="13"/>
  <c r="D67" i="13"/>
  <c r="D66" i="13"/>
  <c r="D65" i="13"/>
  <c r="D64" i="13"/>
  <c r="R63" i="13"/>
  <c r="Q63" i="13"/>
  <c r="P63" i="13"/>
  <c r="O63" i="13"/>
  <c r="N63" i="13"/>
  <c r="D63" i="13"/>
  <c r="M62" i="13"/>
  <c r="V70" i="13" s="1"/>
  <c r="D62" i="13"/>
  <c r="M61" i="13"/>
  <c r="V69" i="13" s="1"/>
  <c r="D61" i="13"/>
  <c r="M60" i="13"/>
  <c r="V68" i="13" s="1"/>
  <c r="D60" i="13"/>
  <c r="M59" i="13"/>
  <c r="V67" i="13" s="1"/>
  <c r="D59" i="13"/>
  <c r="D58" i="13"/>
  <c r="D57" i="13"/>
  <c r="D56" i="13"/>
  <c r="D55" i="13"/>
  <c r="D54" i="13"/>
  <c r="D53" i="13"/>
  <c r="D52" i="13"/>
  <c r="F48" i="13"/>
  <c r="E48" i="13"/>
  <c r="C48" i="13"/>
  <c r="B48" i="13"/>
  <c r="D47" i="13"/>
  <c r="M46" i="13"/>
  <c r="U70" i="13" s="1"/>
  <c r="D46" i="13"/>
  <c r="M45" i="13"/>
  <c r="U69" i="13" s="1"/>
  <c r="D45" i="13"/>
  <c r="M44" i="13"/>
  <c r="U68" i="13" s="1"/>
  <c r="D44" i="13"/>
  <c r="M43" i="13"/>
  <c r="U67" i="13" s="1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F22" i="13"/>
  <c r="E22" i="13"/>
  <c r="C22" i="13"/>
  <c r="B22" i="13"/>
  <c r="D21" i="13"/>
  <c r="M20" i="13"/>
  <c r="T70" i="13" s="1"/>
  <c r="D20" i="13"/>
  <c r="M19" i="13"/>
  <c r="T69" i="13" s="1"/>
  <c r="D19" i="13"/>
  <c r="M18" i="13"/>
  <c r="T68" i="13" s="1"/>
  <c r="D18" i="13"/>
  <c r="M17" i="13"/>
  <c r="T67" i="13" s="1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V71" i="13" l="1"/>
  <c r="U71" i="13"/>
  <c r="O71" i="13"/>
  <c r="Q71" i="13"/>
  <c r="B73" i="13"/>
  <c r="E73" i="13"/>
  <c r="M63" i="13"/>
  <c r="M47" i="13"/>
  <c r="D22" i="13"/>
  <c r="W67" i="13"/>
  <c r="W68" i="13"/>
  <c r="W69" i="13"/>
  <c r="W70" i="13"/>
  <c r="N71" i="13"/>
  <c r="P71" i="13"/>
  <c r="R71" i="13"/>
  <c r="C73" i="13"/>
  <c r="F73" i="13"/>
  <c r="D72" i="13"/>
  <c r="M21" i="13"/>
  <c r="T71" i="13" s="1"/>
  <c r="D48" i="13"/>
  <c r="W71" i="13" l="1"/>
  <c r="D73" i="13"/>
  <c r="X71" i="13"/>
  <c r="H22" i="8"/>
  <c r="H12" i="8"/>
  <c r="K20" i="8" s="1"/>
  <c r="H19" i="8"/>
  <c r="C23" i="8"/>
  <c r="H18" i="8"/>
  <c r="I18" i="8" s="1"/>
  <c r="I22" i="8" l="1"/>
  <c r="I12" i="8"/>
  <c r="H13" i="8"/>
  <c r="H14" i="8"/>
  <c r="L20" i="8"/>
  <c r="I14" i="8" l="1"/>
  <c r="K22" i="8"/>
  <c r="L22" i="8" s="1"/>
  <c r="I13" i="8"/>
  <c r="K21" i="8"/>
  <c r="L21" i="8" s="1"/>
</calcChain>
</file>

<file path=xl/sharedStrings.xml><?xml version="1.0" encoding="utf-8"?>
<sst xmlns="http://schemas.openxmlformats.org/spreadsheetml/2006/main" count="988" uniqueCount="288">
  <si>
    <t>裕民田</t>
  </si>
  <si>
    <t xml:space="preserve">沅益 </t>
  </si>
  <si>
    <t>津味</t>
  </si>
  <si>
    <t>松晟</t>
  </si>
  <si>
    <t>三</t>
  </si>
  <si>
    <t>四</t>
  </si>
  <si>
    <t>五</t>
  </si>
  <si>
    <t>六</t>
  </si>
  <si>
    <t>七</t>
  </si>
  <si>
    <t>八</t>
  </si>
  <si>
    <t>天數</t>
  </si>
  <si>
    <t>金額</t>
  </si>
  <si>
    <t>九</t>
  </si>
  <si>
    <t>十</t>
  </si>
  <si>
    <t>十一</t>
  </si>
  <si>
    <t>十二</t>
  </si>
  <si>
    <t>十三</t>
  </si>
  <si>
    <t>十四</t>
  </si>
  <si>
    <t>十五</t>
  </si>
  <si>
    <t>十六</t>
  </si>
  <si>
    <t>十七</t>
  </si>
  <si>
    <t>十八</t>
  </si>
  <si>
    <t>十九</t>
  </si>
  <si>
    <t>二十</t>
  </si>
  <si>
    <t>合計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</si>
  <si>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</si>
  <si>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</si>
  <si>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</si>
  <si>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</si>
  <si>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訂合菜需    繳費人數</t>
    <phoneticPr fontId="3" type="noConversion"/>
  </si>
  <si>
    <t>補助人數</t>
  </si>
  <si>
    <t>訂素食需繳費人數</t>
  </si>
  <si>
    <t xml:space="preserve">松晟 </t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</si>
  <si>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</si>
  <si>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</si>
  <si>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</si>
  <si>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</si>
  <si>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</si>
  <si>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</si>
  <si>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</si>
  <si>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</si>
  <si>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</si>
  <si>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</si>
  <si>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</si>
  <si>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</si>
  <si>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學務主任</t>
  </si>
  <si>
    <t>陳○祺</t>
    <phoneticPr fontId="3" type="noConversion"/>
  </si>
  <si>
    <t>十週訂</t>
  </si>
  <si>
    <t>○</t>
    <phoneticPr fontId="3" type="noConversion"/>
  </si>
  <si>
    <t>專任</t>
    <phoneticPr fontId="3" type="noConversion"/>
  </si>
  <si>
    <t>邱○喜</t>
    <phoneticPr fontId="3" type="noConversion"/>
  </si>
  <si>
    <t>簡○燕</t>
    <phoneticPr fontId="3" type="noConversion"/>
  </si>
  <si>
    <t>十週訂</t>
    <phoneticPr fontId="3" type="noConversion"/>
  </si>
  <si>
    <t>訓育組長</t>
    <phoneticPr fontId="3" type="noConversion"/>
  </si>
  <si>
    <t>陳○婷</t>
    <phoneticPr fontId="3" type="noConversion"/>
  </si>
  <si>
    <t>零訂</t>
  </si>
  <si>
    <t>陳○蘭</t>
    <phoneticPr fontId="3" type="noConversion"/>
  </si>
  <si>
    <t xml:space="preserve">林○鈴 </t>
    <phoneticPr fontId="3" type="noConversion"/>
  </si>
  <si>
    <t>四週訂</t>
    <phoneticPr fontId="3" type="noConversion"/>
  </si>
  <si>
    <t>文書組長</t>
    <phoneticPr fontId="3" type="noConversion"/>
  </si>
  <si>
    <t>許○瑜</t>
    <phoneticPr fontId="3" type="noConversion"/>
  </si>
  <si>
    <t>陳○</t>
    <phoneticPr fontId="3" type="noConversion"/>
  </si>
  <si>
    <t>林○瑄</t>
    <phoneticPr fontId="3" type="noConversion"/>
  </si>
  <si>
    <t>事務組長</t>
    <phoneticPr fontId="3" type="noConversion"/>
  </si>
  <si>
    <t>楊○漢</t>
    <phoneticPr fontId="3" type="noConversion"/>
  </si>
  <si>
    <t>郭○渭</t>
    <phoneticPr fontId="3" type="noConversion"/>
  </si>
  <si>
    <t>朱○俐</t>
    <phoneticPr fontId="3" type="noConversion"/>
  </si>
  <si>
    <t>設備組長</t>
  </si>
  <si>
    <t>連○棋</t>
    <phoneticPr fontId="3" type="noConversion"/>
  </si>
  <si>
    <t>張○玟</t>
    <phoneticPr fontId="3" type="noConversion"/>
  </si>
  <si>
    <t>一○＊</t>
    <phoneticPr fontId="3" type="noConversion"/>
  </si>
  <si>
    <t xml:space="preserve">紀○騰 </t>
  </si>
  <si>
    <t>班上</t>
    <phoneticPr fontId="3" type="noConversion"/>
  </si>
  <si>
    <t>管理員</t>
    <phoneticPr fontId="3" type="noConversion"/>
  </si>
  <si>
    <t>王○勝</t>
    <phoneticPr fontId="3" type="noConversion"/>
  </si>
  <si>
    <t>三○＊</t>
    <phoneticPr fontId="3" type="noConversion"/>
  </si>
  <si>
    <t>尤○宇</t>
    <phoneticPr fontId="3" type="noConversion"/>
  </si>
  <si>
    <t>楊○哪</t>
    <phoneticPr fontId="3" type="noConversion"/>
  </si>
  <si>
    <t>幹事</t>
  </si>
  <si>
    <t>黃○哲</t>
    <phoneticPr fontId="3" type="noConversion"/>
  </si>
  <si>
    <t>李○澤</t>
    <phoneticPr fontId="3" type="noConversion"/>
  </si>
  <si>
    <t>朱○水</t>
    <phoneticPr fontId="3" type="noConversion"/>
  </si>
  <si>
    <t>黃○穎</t>
    <phoneticPr fontId="3" type="noConversion"/>
  </si>
  <si>
    <t>謝○華</t>
    <phoneticPr fontId="3" type="noConversion"/>
  </si>
  <si>
    <t>張○佳</t>
    <phoneticPr fontId="3" type="noConversion"/>
  </si>
  <si>
    <t>吳○昀</t>
    <phoneticPr fontId="3" type="noConversion"/>
  </si>
  <si>
    <t>陳○仁</t>
  </si>
  <si>
    <t>郭○嘉</t>
    <phoneticPr fontId="3" type="noConversion"/>
  </si>
  <si>
    <t>代理</t>
  </si>
  <si>
    <t>劉○伶</t>
    <phoneticPr fontId="3" type="noConversion"/>
  </si>
  <si>
    <t>趙○嫻</t>
    <phoneticPr fontId="3" type="noConversion"/>
  </si>
  <si>
    <t>黃○君</t>
    <phoneticPr fontId="3" type="noConversion"/>
  </si>
  <si>
    <t>一◇十五</t>
    <phoneticPr fontId="3" type="noConversion"/>
  </si>
  <si>
    <t>外籍教師</t>
    <phoneticPr fontId="3" type="noConversion"/>
  </si>
  <si>
    <t>Jacobus</t>
    <phoneticPr fontId="3" type="noConversion"/>
  </si>
  <si>
    <t>林○伶</t>
    <phoneticPr fontId="3" type="noConversion"/>
  </si>
  <si>
    <t>林○芬</t>
    <phoneticPr fontId="3" type="noConversion"/>
  </si>
  <si>
    <t>學習中心</t>
  </si>
  <si>
    <t>彭○佑</t>
    <phoneticPr fontId="3" type="noConversion"/>
  </si>
  <si>
    <t>王○惠</t>
    <phoneticPr fontId="3" type="noConversion"/>
  </si>
  <si>
    <t>葉○娟</t>
    <phoneticPr fontId="3" type="noConversion"/>
  </si>
  <si>
    <t>李○蘭</t>
    <phoneticPr fontId="3" type="noConversion"/>
  </si>
  <si>
    <t>陳○如</t>
    <phoneticPr fontId="3" type="noConversion"/>
  </si>
  <si>
    <t>張○乙</t>
    <phoneticPr fontId="3" type="noConversion"/>
  </si>
  <si>
    <t>吳○萍</t>
    <phoneticPr fontId="3" type="noConversion"/>
  </si>
  <si>
    <t>三○＊</t>
  </si>
  <si>
    <t>黃○原</t>
  </si>
  <si>
    <t>潘○方</t>
    <phoneticPr fontId="3" type="noConversion"/>
  </si>
  <si>
    <t>專輔教師</t>
  </si>
  <si>
    <t>呂○茜</t>
    <phoneticPr fontId="3" type="noConversion"/>
  </si>
  <si>
    <t>黃○榮</t>
    <phoneticPr fontId="3" type="noConversion"/>
  </si>
  <si>
    <t>四○＊</t>
    <phoneticPr fontId="3" type="noConversion"/>
  </si>
  <si>
    <t>黃○建</t>
    <phoneticPr fontId="3" type="noConversion"/>
  </si>
  <si>
    <t>衛生組長</t>
    <phoneticPr fontId="3" type="noConversion"/>
  </si>
  <si>
    <t>郭○薄</t>
    <phoneticPr fontId="3" type="noConversion"/>
  </si>
  <si>
    <t>左○怡</t>
    <phoneticPr fontId="3" type="noConversion"/>
  </si>
  <si>
    <t>專任</t>
  </si>
  <si>
    <t>陳○華</t>
    <phoneticPr fontId="3" type="noConversion"/>
  </si>
  <si>
    <t>護理師</t>
  </si>
  <si>
    <t>謝○佳</t>
  </si>
  <si>
    <t>簡○君</t>
    <phoneticPr fontId="3" type="noConversion"/>
  </si>
  <si>
    <t>楊○霆</t>
    <phoneticPr fontId="3" type="noConversion"/>
  </si>
  <si>
    <t xml:space="preserve">邱○樺 </t>
    <phoneticPr fontId="3" type="noConversion"/>
  </si>
  <si>
    <t>黃○芳</t>
    <phoneticPr fontId="3" type="noConversion"/>
  </si>
  <si>
    <t>陳○慧</t>
    <phoneticPr fontId="3" type="noConversion"/>
  </si>
  <si>
    <t>吳○雯</t>
    <phoneticPr fontId="3" type="noConversion"/>
  </si>
  <si>
    <t xml:space="preserve"> 莊○圭 </t>
    <phoneticPr fontId="3" type="noConversion"/>
  </si>
  <si>
    <t>簡○光</t>
    <phoneticPr fontId="3" type="noConversion"/>
  </si>
  <si>
    <t>月訂</t>
    <phoneticPr fontId="3" type="noConversion"/>
  </si>
  <si>
    <t>放置位置</t>
  </si>
  <si>
    <t>學務處</t>
  </si>
  <si>
    <t>専任二</t>
  </si>
  <si>
    <t>大導室</t>
    <phoneticPr fontId="3" type="noConversion"/>
  </si>
  <si>
    <t xml:space="preserve">陳○祺 </t>
  </si>
  <si>
    <t>○</t>
  </si>
  <si>
    <t>文書 組長</t>
  </si>
  <si>
    <t>連○棋</t>
  </si>
  <si>
    <t>管理員</t>
  </si>
  <si>
    <t>王○勝</t>
  </si>
  <si>
    <t>黃○哲</t>
  </si>
  <si>
    <t>吳○昀</t>
  </si>
  <si>
    <t>二四○＊</t>
  </si>
  <si>
    <t>李○蘭</t>
  </si>
  <si>
    <t>吳○萍</t>
  </si>
  <si>
    <t>呂○茜</t>
  </si>
  <si>
    <t>陳○華</t>
  </si>
  <si>
    <t>邱○喜</t>
  </si>
  <si>
    <t>陳○蘭</t>
  </si>
  <si>
    <t>郭○渭</t>
  </si>
  <si>
    <t>張○玟</t>
  </si>
  <si>
    <t>尤○宇</t>
  </si>
  <si>
    <t>謝○華</t>
  </si>
  <si>
    <t>趙○嫻</t>
  </si>
  <si>
    <t>林○伶</t>
  </si>
  <si>
    <t>陳○如</t>
  </si>
  <si>
    <t>黃○榮</t>
  </si>
  <si>
    <t>四○＊</t>
  </si>
  <si>
    <t>左○怡</t>
  </si>
  <si>
    <t xml:space="preserve">林○鈴 </t>
  </si>
  <si>
    <t>林○瑄</t>
  </si>
  <si>
    <t>朱○水</t>
  </si>
  <si>
    <t>張○佳</t>
  </si>
  <si>
    <t>一○五</t>
  </si>
  <si>
    <t>郭○嘉</t>
  </si>
  <si>
    <t>黃○君</t>
  </si>
  <si>
    <t>林○芬</t>
  </si>
  <si>
    <t>一◇十五</t>
  </si>
  <si>
    <t>潘○方</t>
  </si>
  <si>
    <t>黃○建</t>
  </si>
  <si>
    <t xml:space="preserve">邱○樺 </t>
  </si>
  <si>
    <t>陳○慧</t>
  </si>
  <si>
    <t>簡○君</t>
  </si>
  <si>
    <t>黃○芳</t>
  </si>
  <si>
    <t>吳○雯</t>
  </si>
  <si>
    <t>二四○＊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</si>
  <si>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</si>
  <si>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</si>
  <si>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</si>
  <si>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</si>
  <si>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</si>
  <si>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</si>
  <si>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備註</t>
    <phoneticPr fontId="3" type="noConversion"/>
  </si>
  <si>
    <t>一</t>
  </si>
  <si>
    <t>自由選餐</t>
    <phoneticPr fontId="3" type="noConversion"/>
  </si>
  <si>
    <t>2/11始業式正式上課</t>
    <phoneticPr fontId="3" type="noConversion"/>
  </si>
  <si>
    <t>二</t>
  </si>
  <si>
    <t>2/28和平紀念日</t>
    <phoneticPr fontId="3" type="noConversion"/>
  </si>
  <si>
    <t>自由選餐</t>
    <phoneticPr fontId="3" type="noConversion"/>
  </si>
  <si>
    <t>自由選餐</t>
    <phoneticPr fontId="3" type="noConversion"/>
  </si>
  <si>
    <t>九年級全學期</t>
    <phoneticPr fontId="3" type="noConversion"/>
  </si>
  <si>
    <t>教職員第2學期全</t>
    <phoneticPr fontId="3" type="noConversion"/>
  </si>
  <si>
    <t>七年級第2學期全</t>
    <phoneticPr fontId="3" type="noConversion"/>
  </si>
  <si>
    <t>八年級第2學期全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</si>
  <si>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</si>
  <si>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</si>
  <si>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桃園市立仁和國民中學108學年度第2學期午餐廠商供餐表</t>
    <phoneticPr fontId="3" type="noConversion"/>
  </si>
  <si>
    <t>2/17-2/21</t>
    <phoneticPr fontId="3" type="noConversion"/>
  </si>
  <si>
    <t>3/2-3/6</t>
    <phoneticPr fontId="3" type="noConversion"/>
  </si>
  <si>
    <t>3/9-3/13</t>
    <phoneticPr fontId="3" type="noConversion"/>
  </si>
  <si>
    <t>3/23-3/27</t>
    <phoneticPr fontId="3" type="noConversion"/>
  </si>
  <si>
    <t>3/30-4/1</t>
    <phoneticPr fontId="3" type="noConversion"/>
  </si>
  <si>
    <t>4/2,3兒童清明節連假</t>
    <phoneticPr fontId="3" type="noConversion"/>
  </si>
  <si>
    <t>4/6-4/10</t>
    <phoneticPr fontId="3" type="noConversion"/>
  </si>
  <si>
    <t>4/13-4/17</t>
    <phoneticPr fontId="3" type="noConversion"/>
  </si>
  <si>
    <t>4/20-4/24</t>
    <phoneticPr fontId="3" type="noConversion"/>
  </si>
  <si>
    <t>4/27-5/1</t>
    <phoneticPr fontId="3" type="noConversion"/>
  </si>
  <si>
    <t>5/4-5/8</t>
    <phoneticPr fontId="3" type="noConversion"/>
  </si>
  <si>
    <t>5/11-5/15</t>
    <phoneticPr fontId="3" type="noConversion"/>
  </si>
  <si>
    <t>5/18-5/22</t>
    <phoneticPr fontId="3" type="noConversion"/>
  </si>
  <si>
    <t>5/25-5/29</t>
    <phoneticPr fontId="3" type="noConversion"/>
  </si>
  <si>
    <t>6/1-6/5</t>
    <phoneticPr fontId="3" type="noConversion"/>
  </si>
  <si>
    <t>6/8-6/12</t>
    <phoneticPr fontId="3" type="noConversion"/>
  </si>
  <si>
    <t>6/15-6/19</t>
    <phoneticPr fontId="3" type="noConversion"/>
  </si>
  <si>
    <t>6/9九年級畢典</t>
    <phoneticPr fontId="3" type="noConversion"/>
  </si>
  <si>
    <t>2/24-2/27</t>
    <phoneticPr fontId="3" type="noConversion"/>
  </si>
  <si>
    <t>2/26七年級校外教學</t>
    <phoneticPr fontId="3" type="noConversion"/>
  </si>
  <si>
    <t>2/27蔬食水果日</t>
    <phoneticPr fontId="3" type="noConversion"/>
  </si>
  <si>
    <t>3/26蔬食水果日</t>
    <phoneticPr fontId="3" type="noConversion"/>
  </si>
  <si>
    <t>3/31,4/1八年級隔宿</t>
    <phoneticPr fontId="3" type="noConversion"/>
  </si>
  <si>
    <t>4/30蔬食水果日</t>
    <phoneticPr fontId="3" type="noConversion"/>
  </si>
  <si>
    <t>5/28蔬食水果日</t>
    <phoneticPr fontId="3" type="noConversion"/>
  </si>
  <si>
    <t>6/20-6/30</t>
    <phoneticPr fontId="3" type="noConversion"/>
  </si>
  <si>
    <t>6/20蔬食水果日</t>
    <phoneticPr fontId="3" type="noConversion"/>
  </si>
  <si>
    <t>6/30結業式</t>
    <phoneticPr fontId="3" type="noConversion"/>
  </si>
  <si>
    <t>七八教職員第2期</t>
    <phoneticPr fontId="3" type="noConversion"/>
  </si>
  <si>
    <t>教職員  第1期</t>
    <phoneticPr fontId="3" type="noConversion"/>
  </si>
  <si>
    <t>七年級  第1期</t>
    <phoneticPr fontId="3" type="noConversion"/>
  </si>
  <si>
    <t>八年級  第1期</t>
    <phoneticPr fontId="3" type="noConversion"/>
  </si>
  <si>
    <t>6/25,26端午節連假</t>
    <phoneticPr fontId="3" type="noConversion"/>
  </si>
  <si>
    <t>3/14親職教育日</t>
    <phoneticPr fontId="3" type="noConversion"/>
  </si>
  <si>
    <t>3/17-3/20</t>
    <phoneticPr fontId="3" type="noConversion"/>
  </si>
  <si>
    <t>3/16親職教育日補假</t>
    <phoneticPr fontId="3" type="noConversion"/>
  </si>
  <si>
    <t>一◇十五</t>
    <phoneticPr fontId="3" type="noConversion"/>
  </si>
  <si>
    <t>一○五</t>
    <phoneticPr fontId="3" type="noConversion"/>
  </si>
  <si>
    <t>2/11-2/15</t>
    <phoneticPr fontId="3" type="noConversion"/>
  </si>
  <si>
    <t>2/15補1/23年假上班上課</t>
    <phoneticPr fontId="3" type="noConversion"/>
  </si>
  <si>
    <t>桃園市立仁和國民中學  108  學年度第 2 學期</t>
    <phoneticPr fontId="3" type="noConversion"/>
  </si>
  <si>
    <t>一○＊</t>
    <phoneticPr fontId="3" type="noConversion"/>
  </si>
  <si>
    <t>1天</t>
    <phoneticPr fontId="3" type="noConversion"/>
  </si>
  <si>
    <t>3/24,4/7,4/23,5/7素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</si>
  <si>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</si>
  <si>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</si>
  <si>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</si>
  <si>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</si>
  <si>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</si>
  <si>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10天</t>
    <phoneticPr fontId="3" type="noConversion"/>
  </si>
  <si>
    <t>9天</t>
    <phoneticPr fontId="3" type="noConversion"/>
  </si>
  <si>
    <t>19天</t>
    <phoneticPr fontId="3" type="noConversion"/>
  </si>
  <si>
    <t>6/20-6/24</t>
    <phoneticPr fontId="3" type="noConversion"/>
  </si>
  <si>
    <t>6/29-7/3</t>
    <phoneticPr fontId="3" type="noConversion"/>
  </si>
  <si>
    <t>7/6-7/14</t>
    <phoneticPr fontId="3" type="noConversion"/>
  </si>
  <si>
    <t>7/14結業式</t>
    <phoneticPr fontId="3" type="noConversion"/>
  </si>
  <si>
    <t>2/25-2/27</t>
    <phoneticPr fontId="3" type="noConversion"/>
  </si>
  <si>
    <t>2/25始業式正式上課</t>
    <phoneticPr fontId="3" type="noConversion"/>
  </si>
  <si>
    <t xml:space="preserve">  108學年度 第2學期 第1週-第5週 2/25-3/27 選餐廠商明細表    </t>
    <phoneticPr fontId="3" type="noConversion"/>
  </si>
  <si>
    <t>第1週廠商2/25-27</t>
  </si>
  <si>
    <t>第1週廠商2/25-27</t>
    <phoneticPr fontId="3" type="noConversion"/>
  </si>
  <si>
    <t>第2週廠商3/2-3/6</t>
  </si>
  <si>
    <t>第2週廠商3/2-3/6</t>
    <phoneticPr fontId="3" type="noConversion"/>
  </si>
  <si>
    <t>第3週廠商3/9-3/13</t>
  </si>
  <si>
    <t>第3週廠商3/9-3/13</t>
    <phoneticPr fontId="3" type="noConversion"/>
  </si>
  <si>
    <t>第5週廠商3/23-27</t>
  </si>
  <si>
    <t>第5週廠商3/23-27</t>
    <phoneticPr fontId="3" type="noConversion"/>
  </si>
  <si>
    <t>第4週廠商3/17-20</t>
  </si>
  <si>
    <t>第4週廠商3/17-20</t>
    <phoneticPr fontId="3" type="noConversion"/>
  </si>
  <si>
    <t>第 1 週訂午餐表  2/25-2/27</t>
    <phoneticPr fontId="3" type="noConversion"/>
  </si>
  <si>
    <t>2/26,3/4,11,18,25,4/1,8,15,22,29</t>
    <phoneticPr fontId="3" type="noConversion"/>
  </si>
  <si>
    <t>2/25,27,3/3,5,10,12,17,18,24,26,31,4/7,9,14,16,21,23,28,30</t>
    <phoneticPr fontId="3" type="noConversion"/>
  </si>
  <si>
    <t>2/27,4/5,12,19,26,4/9,16,23,30</t>
    <phoneticPr fontId="3" type="noConversion"/>
  </si>
  <si>
    <t>3/2,9,23,30,4/6,13,20,27</t>
    <phoneticPr fontId="3" type="noConversion"/>
  </si>
  <si>
    <t>8天</t>
    <phoneticPr fontId="3" type="noConversion"/>
  </si>
  <si>
    <t>6/11,12八年級隔宿</t>
    <phoneticPr fontId="3" type="noConversion"/>
  </si>
  <si>
    <t>八年級  第2期</t>
    <phoneticPr fontId="3" type="noConversion"/>
  </si>
  <si>
    <t>6/11,12隔宿</t>
    <phoneticPr fontId="3" type="noConversion"/>
  </si>
  <si>
    <t>1天</t>
    <phoneticPr fontId="3" type="noConversion"/>
  </si>
  <si>
    <t>10天</t>
    <phoneticPr fontId="3" type="noConversion"/>
  </si>
  <si>
    <t>訂3/2,6,9,13,20,23,27,30,4/6,10,13,17,20,24,27,5/1計16天720元</t>
    <phoneticPr fontId="3" type="noConversion"/>
  </si>
  <si>
    <t>3/21親職教育日</t>
    <phoneticPr fontId="3" type="noConversion"/>
  </si>
  <si>
    <t>3/23親職教育日補假</t>
    <phoneticPr fontId="3" type="noConversion"/>
  </si>
  <si>
    <t>3/16-3/20</t>
    <phoneticPr fontId="3" type="noConversion"/>
  </si>
  <si>
    <t>3/24-3/27</t>
    <phoneticPr fontId="3" type="noConversion"/>
  </si>
  <si>
    <t>6/23九年級畢典</t>
    <phoneticPr fontId="3" type="noConversion"/>
  </si>
  <si>
    <t>6/23畢業典禮</t>
    <phoneticPr fontId="3" type="noConversion"/>
  </si>
  <si>
    <t>5/6七年級校外教學</t>
    <phoneticPr fontId="3" type="noConversion"/>
  </si>
  <si>
    <t>七年級 第2期</t>
    <phoneticPr fontId="3" type="noConversion"/>
  </si>
  <si>
    <t>教職員 第2期</t>
    <phoneticPr fontId="3" type="noConversion"/>
  </si>
  <si>
    <t>七教職員八第1期</t>
    <phoneticPr fontId="3" type="noConversion"/>
  </si>
  <si>
    <t>5/6校外教學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</si>
</sst>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"/>
    <numFmt numFmtId="177" formatCode="m/d;@"/>
    <numFmt numFmtId="178" formatCode="#,##0_ ;[Red]\-#,##0\ "/>
  </numFmts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Fill="1" applyAlignment="1">
      <alignment horizontal="center" vertical="center"/>
    </xf>
    <xf numFmtId="178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178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5" xfId="0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77" fontId="4" fillId="4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178" fontId="8" fillId="5" borderId="11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25"/>
  <sheetViews>
    <sheetView topLeftCell="A12" workbookViewId="0">
      <selection activeCell="C23" sqref="C23"/>
    </sheetView>
  </sheetViews>
  <sheetFormatPr defaultRowHeight="30" customHeight="1" x14ac:dyDescent="0.4"/>
  <cols>
    <col min="1" max="1" width="8.6328125" style="25" customWidth="1"/>
    <col min="2" max="2" width="12.6328125" style="16" customWidth="1"/>
    <col min="3" max="3" width="8.6328125" style="16" customWidth="1"/>
    <col min="4" max="6" width="10.6328125" customWidth="1"/>
    <col min="7" max="7" width="22.6328125" customWidth="1"/>
    <col min="8" max="8" width="8.6328125" style="16" customWidth="1"/>
    <col min="9" max="13" width="8.6328125" style="1" customWidth="1"/>
    <col min="14" max="14" width="8.6328125" customWidth="1"/>
    <col min="257" max="257" width="8.6328125" customWidth="1"/>
    <col min="258" max="258" width="12.6328125" customWidth="1"/>
    <col min="259" max="259" width="8.6328125" customWidth="1"/>
    <col min="260" max="262" width="10.6328125" customWidth="1"/>
    <col min="263" max="263" width="18.6328125" customWidth="1"/>
    <col min="264" max="270" width="8.6328125" customWidth="1"/>
    <col min="513" max="513" width="8.6328125" customWidth="1"/>
    <col min="514" max="514" width="12.6328125" customWidth="1"/>
    <col min="515" max="515" width="8.6328125" customWidth="1"/>
    <col min="516" max="518" width="10.6328125" customWidth="1"/>
    <col min="519" max="519" width="18.6328125" customWidth="1"/>
    <col min="520" max="526" width="8.6328125" customWidth="1"/>
    <col min="769" max="769" width="8.6328125" customWidth="1"/>
    <col min="770" max="770" width="12.6328125" customWidth="1"/>
    <col min="771" max="771" width="8.6328125" customWidth="1"/>
    <col min="772" max="774" width="10.6328125" customWidth="1"/>
    <col min="775" max="775" width="18.6328125" customWidth="1"/>
    <col min="776" max="782" width="8.6328125" customWidth="1"/>
    <col min="1025" max="1025" width="8.6328125" customWidth="1"/>
    <col min="1026" max="1026" width="12.6328125" customWidth="1"/>
    <col min="1027" max="1027" width="8.6328125" customWidth="1"/>
    <col min="1028" max="1030" width="10.6328125" customWidth="1"/>
    <col min="1031" max="1031" width="18.6328125" customWidth="1"/>
    <col min="1032" max="1038" width="8.6328125" customWidth="1"/>
    <col min="1281" max="1281" width="8.6328125" customWidth="1"/>
    <col min="1282" max="1282" width="12.6328125" customWidth="1"/>
    <col min="1283" max="1283" width="8.6328125" customWidth="1"/>
    <col min="1284" max="1286" width="10.6328125" customWidth="1"/>
    <col min="1287" max="1287" width="18.6328125" customWidth="1"/>
    <col min="1288" max="1294" width="8.6328125" customWidth="1"/>
    <col min="1537" max="1537" width="8.6328125" customWidth="1"/>
    <col min="1538" max="1538" width="12.6328125" customWidth="1"/>
    <col min="1539" max="1539" width="8.6328125" customWidth="1"/>
    <col min="1540" max="1542" width="10.6328125" customWidth="1"/>
    <col min="1543" max="1543" width="18.6328125" customWidth="1"/>
    <col min="1544" max="1550" width="8.6328125" customWidth="1"/>
    <col min="1793" max="1793" width="8.6328125" customWidth="1"/>
    <col min="1794" max="1794" width="12.6328125" customWidth="1"/>
    <col min="1795" max="1795" width="8.6328125" customWidth="1"/>
    <col min="1796" max="1798" width="10.6328125" customWidth="1"/>
    <col min="1799" max="1799" width="18.6328125" customWidth="1"/>
    <col min="1800" max="1806" width="8.6328125" customWidth="1"/>
    <col min="2049" max="2049" width="8.6328125" customWidth="1"/>
    <col min="2050" max="2050" width="12.6328125" customWidth="1"/>
    <col min="2051" max="2051" width="8.6328125" customWidth="1"/>
    <col min="2052" max="2054" width="10.6328125" customWidth="1"/>
    <col min="2055" max="2055" width="18.6328125" customWidth="1"/>
    <col min="2056" max="2062" width="8.6328125" customWidth="1"/>
    <col min="2305" max="2305" width="8.6328125" customWidth="1"/>
    <col min="2306" max="2306" width="12.6328125" customWidth="1"/>
    <col min="2307" max="2307" width="8.6328125" customWidth="1"/>
    <col min="2308" max="2310" width="10.6328125" customWidth="1"/>
    <col min="2311" max="2311" width="18.6328125" customWidth="1"/>
    <col min="2312" max="2318" width="8.6328125" customWidth="1"/>
    <col min="2561" max="2561" width="8.6328125" customWidth="1"/>
    <col min="2562" max="2562" width="12.6328125" customWidth="1"/>
    <col min="2563" max="2563" width="8.6328125" customWidth="1"/>
    <col min="2564" max="2566" width="10.6328125" customWidth="1"/>
    <col min="2567" max="2567" width="18.6328125" customWidth="1"/>
    <col min="2568" max="2574" width="8.6328125" customWidth="1"/>
    <col min="2817" max="2817" width="8.6328125" customWidth="1"/>
    <col min="2818" max="2818" width="12.6328125" customWidth="1"/>
    <col min="2819" max="2819" width="8.6328125" customWidth="1"/>
    <col min="2820" max="2822" width="10.6328125" customWidth="1"/>
    <col min="2823" max="2823" width="18.6328125" customWidth="1"/>
    <col min="2824" max="2830" width="8.6328125" customWidth="1"/>
    <col min="3073" max="3073" width="8.6328125" customWidth="1"/>
    <col min="3074" max="3074" width="12.6328125" customWidth="1"/>
    <col min="3075" max="3075" width="8.6328125" customWidth="1"/>
    <col min="3076" max="3078" width="10.6328125" customWidth="1"/>
    <col min="3079" max="3079" width="18.6328125" customWidth="1"/>
    <col min="3080" max="3086" width="8.6328125" customWidth="1"/>
    <col min="3329" max="3329" width="8.6328125" customWidth="1"/>
    <col min="3330" max="3330" width="12.6328125" customWidth="1"/>
    <col min="3331" max="3331" width="8.6328125" customWidth="1"/>
    <col min="3332" max="3334" width="10.6328125" customWidth="1"/>
    <col min="3335" max="3335" width="18.6328125" customWidth="1"/>
    <col min="3336" max="3342" width="8.6328125" customWidth="1"/>
    <col min="3585" max="3585" width="8.6328125" customWidth="1"/>
    <col min="3586" max="3586" width="12.6328125" customWidth="1"/>
    <col min="3587" max="3587" width="8.6328125" customWidth="1"/>
    <col min="3588" max="3590" width="10.6328125" customWidth="1"/>
    <col min="3591" max="3591" width="18.6328125" customWidth="1"/>
    <col min="3592" max="3598" width="8.6328125" customWidth="1"/>
    <col min="3841" max="3841" width="8.6328125" customWidth="1"/>
    <col min="3842" max="3842" width="12.6328125" customWidth="1"/>
    <col min="3843" max="3843" width="8.6328125" customWidth="1"/>
    <col min="3844" max="3846" width="10.6328125" customWidth="1"/>
    <col min="3847" max="3847" width="18.6328125" customWidth="1"/>
    <col min="3848" max="3854" width="8.6328125" customWidth="1"/>
    <col min="4097" max="4097" width="8.6328125" customWidth="1"/>
    <col min="4098" max="4098" width="12.6328125" customWidth="1"/>
    <col min="4099" max="4099" width="8.6328125" customWidth="1"/>
    <col min="4100" max="4102" width="10.6328125" customWidth="1"/>
    <col min="4103" max="4103" width="18.6328125" customWidth="1"/>
    <col min="4104" max="4110" width="8.6328125" customWidth="1"/>
    <col min="4353" max="4353" width="8.6328125" customWidth="1"/>
    <col min="4354" max="4354" width="12.6328125" customWidth="1"/>
    <col min="4355" max="4355" width="8.6328125" customWidth="1"/>
    <col min="4356" max="4358" width="10.6328125" customWidth="1"/>
    <col min="4359" max="4359" width="18.6328125" customWidth="1"/>
    <col min="4360" max="4366" width="8.6328125" customWidth="1"/>
    <col min="4609" max="4609" width="8.6328125" customWidth="1"/>
    <col min="4610" max="4610" width="12.6328125" customWidth="1"/>
    <col min="4611" max="4611" width="8.6328125" customWidth="1"/>
    <col min="4612" max="4614" width="10.6328125" customWidth="1"/>
    <col min="4615" max="4615" width="18.6328125" customWidth="1"/>
    <col min="4616" max="4622" width="8.6328125" customWidth="1"/>
    <col min="4865" max="4865" width="8.6328125" customWidth="1"/>
    <col min="4866" max="4866" width="12.6328125" customWidth="1"/>
    <col min="4867" max="4867" width="8.6328125" customWidth="1"/>
    <col min="4868" max="4870" width="10.6328125" customWidth="1"/>
    <col min="4871" max="4871" width="18.6328125" customWidth="1"/>
    <col min="4872" max="4878" width="8.6328125" customWidth="1"/>
    <col min="5121" max="5121" width="8.6328125" customWidth="1"/>
    <col min="5122" max="5122" width="12.6328125" customWidth="1"/>
    <col min="5123" max="5123" width="8.6328125" customWidth="1"/>
    <col min="5124" max="5126" width="10.6328125" customWidth="1"/>
    <col min="5127" max="5127" width="18.6328125" customWidth="1"/>
    <col min="5128" max="5134" width="8.6328125" customWidth="1"/>
    <col min="5377" max="5377" width="8.6328125" customWidth="1"/>
    <col min="5378" max="5378" width="12.6328125" customWidth="1"/>
    <col min="5379" max="5379" width="8.6328125" customWidth="1"/>
    <col min="5380" max="5382" width="10.6328125" customWidth="1"/>
    <col min="5383" max="5383" width="18.6328125" customWidth="1"/>
    <col min="5384" max="5390" width="8.6328125" customWidth="1"/>
    <col min="5633" max="5633" width="8.6328125" customWidth="1"/>
    <col min="5634" max="5634" width="12.6328125" customWidth="1"/>
    <col min="5635" max="5635" width="8.6328125" customWidth="1"/>
    <col min="5636" max="5638" width="10.6328125" customWidth="1"/>
    <col min="5639" max="5639" width="18.6328125" customWidth="1"/>
    <col min="5640" max="5646" width="8.6328125" customWidth="1"/>
    <col min="5889" max="5889" width="8.6328125" customWidth="1"/>
    <col min="5890" max="5890" width="12.6328125" customWidth="1"/>
    <col min="5891" max="5891" width="8.6328125" customWidth="1"/>
    <col min="5892" max="5894" width="10.6328125" customWidth="1"/>
    <col min="5895" max="5895" width="18.6328125" customWidth="1"/>
    <col min="5896" max="5902" width="8.6328125" customWidth="1"/>
    <col min="6145" max="6145" width="8.6328125" customWidth="1"/>
    <col min="6146" max="6146" width="12.6328125" customWidth="1"/>
    <col min="6147" max="6147" width="8.6328125" customWidth="1"/>
    <col min="6148" max="6150" width="10.6328125" customWidth="1"/>
    <col min="6151" max="6151" width="18.6328125" customWidth="1"/>
    <col min="6152" max="6158" width="8.6328125" customWidth="1"/>
    <col min="6401" max="6401" width="8.6328125" customWidth="1"/>
    <col min="6402" max="6402" width="12.6328125" customWidth="1"/>
    <col min="6403" max="6403" width="8.6328125" customWidth="1"/>
    <col min="6404" max="6406" width="10.6328125" customWidth="1"/>
    <col min="6407" max="6407" width="18.6328125" customWidth="1"/>
    <col min="6408" max="6414" width="8.6328125" customWidth="1"/>
    <col min="6657" max="6657" width="8.6328125" customWidth="1"/>
    <col min="6658" max="6658" width="12.6328125" customWidth="1"/>
    <col min="6659" max="6659" width="8.6328125" customWidth="1"/>
    <col min="6660" max="6662" width="10.6328125" customWidth="1"/>
    <col min="6663" max="6663" width="18.6328125" customWidth="1"/>
    <col min="6664" max="6670" width="8.6328125" customWidth="1"/>
    <col min="6913" max="6913" width="8.6328125" customWidth="1"/>
    <col min="6914" max="6914" width="12.6328125" customWidth="1"/>
    <col min="6915" max="6915" width="8.6328125" customWidth="1"/>
    <col min="6916" max="6918" width="10.6328125" customWidth="1"/>
    <col min="6919" max="6919" width="18.6328125" customWidth="1"/>
    <col min="6920" max="6926" width="8.6328125" customWidth="1"/>
    <col min="7169" max="7169" width="8.6328125" customWidth="1"/>
    <col min="7170" max="7170" width="12.6328125" customWidth="1"/>
    <col min="7171" max="7171" width="8.6328125" customWidth="1"/>
    <col min="7172" max="7174" width="10.6328125" customWidth="1"/>
    <col min="7175" max="7175" width="18.6328125" customWidth="1"/>
    <col min="7176" max="7182" width="8.6328125" customWidth="1"/>
    <col min="7425" max="7425" width="8.6328125" customWidth="1"/>
    <col min="7426" max="7426" width="12.6328125" customWidth="1"/>
    <col min="7427" max="7427" width="8.6328125" customWidth="1"/>
    <col min="7428" max="7430" width="10.6328125" customWidth="1"/>
    <col min="7431" max="7431" width="18.6328125" customWidth="1"/>
    <col min="7432" max="7438" width="8.6328125" customWidth="1"/>
    <col min="7681" max="7681" width="8.6328125" customWidth="1"/>
    <col min="7682" max="7682" width="12.6328125" customWidth="1"/>
    <col min="7683" max="7683" width="8.6328125" customWidth="1"/>
    <col min="7684" max="7686" width="10.6328125" customWidth="1"/>
    <col min="7687" max="7687" width="18.6328125" customWidth="1"/>
    <col min="7688" max="7694" width="8.6328125" customWidth="1"/>
    <col min="7937" max="7937" width="8.6328125" customWidth="1"/>
    <col min="7938" max="7938" width="12.6328125" customWidth="1"/>
    <col min="7939" max="7939" width="8.6328125" customWidth="1"/>
    <col min="7940" max="7942" width="10.6328125" customWidth="1"/>
    <col min="7943" max="7943" width="18.6328125" customWidth="1"/>
    <col min="7944" max="7950" width="8.6328125" customWidth="1"/>
    <col min="8193" max="8193" width="8.6328125" customWidth="1"/>
    <col min="8194" max="8194" width="12.6328125" customWidth="1"/>
    <col min="8195" max="8195" width="8.6328125" customWidth="1"/>
    <col min="8196" max="8198" width="10.6328125" customWidth="1"/>
    <col min="8199" max="8199" width="18.6328125" customWidth="1"/>
    <col min="8200" max="8206" width="8.6328125" customWidth="1"/>
    <col min="8449" max="8449" width="8.6328125" customWidth="1"/>
    <col min="8450" max="8450" width="12.6328125" customWidth="1"/>
    <col min="8451" max="8451" width="8.6328125" customWidth="1"/>
    <col min="8452" max="8454" width="10.6328125" customWidth="1"/>
    <col min="8455" max="8455" width="18.6328125" customWidth="1"/>
    <col min="8456" max="8462" width="8.6328125" customWidth="1"/>
    <col min="8705" max="8705" width="8.6328125" customWidth="1"/>
    <col min="8706" max="8706" width="12.6328125" customWidth="1"/>
    <col min="8707" max="8707" width="8.6328125" customWidth="1"/>
    <col min="8708" max="8710" width="10.6328125" customWidth="1"/>
    <col min="8711" max="8711" width="18.6328125" customWidth="1"/>
    <col min="8712" max="8718" width="8.6328125" customWidth="1"/>
    <col min="8961" max="8961" width="8.6328125" customWidth="1"/>
    <col min="8962" max="8962" width="12.6328125" customWidth="1"/>
    <col min="8963" max="8963" width="8.6328125" customWidth="1"/>
    <col min="8964" max="8966" width="10.6328125" customWidth="1"/>
    <col min="8967" max="8967" width="18.6328125" customWidth="1"/>
    <col min="8968" max="8974" width="8.6328125" customWidth="1"/>
    <col min="9217" max="9217" width="8.6328125" customWidth="1"/>
    <col min="9218" max="9218" width="12.6328125" customWidth="1"/>
    <col min="9219" max="9219" width="8.6328125" customWidth="1"/>
    <col min="9220" max="9222" width="10.6328125" customWidth="1"/>
    <col min="9223" max="9223" width="18.6328125" customWidth="1"/>
    <col min="9224" max="9230" width="8.6328125" customWidth="1"/>
    <col min="9473" max="9473" width="8.6328125" customWidth="1"/>
    <col min="9474" max="9474" width="12.6328125" customWidth="1"/>
    <col min="9475" max="9475" width="8.6328125" customWidth="1"/>
    <col min="9476" max="9478" width="10.6328125" customWidth="1"/>
    <col min="9479" max="9479" width="18.6328125" customWidth="1"/>
    <col min="9480" max="9486" width="8.6328125" customWidth="1"/>
    <col min="9729" max="9729" width="8.6328125" customWidth="1"/>
    <col min="9730" max="9730" width="12.6328125" customWidth="1"/>
    <col min="9731" max="9731" width="8.6328125" customWidth="1"/>
    <col min="9732" max="9734" width="10.6328125" customWidth="1"/>
    <col min="9735" max="9735" width="18.6328125" customWidth="1"/>
    <col min="9736" max="9742" width="8.6328125" customWidth="1"/>
    <col min="9985" max="9985" width="8.6328125" customWidth="1"/>
    <col min="9986" max="9986" width="12.6328125" customWidth="1"/>
    <col min="9987" max="9987" width="8.6328125" customWidth="1"/>
    <col min="9988" max="9990" width="10.6328125" customWidth="1"/>
    <col min="9991" max="9991" width="18.6328125" customWidth="1"/>
    <col min="9992" max="9998" width="8.6328125" customWidth="1"/>
    <col min="10241" max="10241" width="8.6328125" customWidth="1"/>
    <col min="10242" max="10242" width="12.6328125" customWidth="1"/>
    <col min="10243" max="10243" width="8.6328125" customWidth="1"/>
    <col min="10244" max="10246" width="10.6328125" customWidth="1"/>
    <col min="10247" max="10247" width="18.6328125" customWidth="1"/>
    <col min="10248" max="10254" width="8.6328125" customWidth="1"/>
    <col min="10497" max="10497" width="8.6328125" customWidth="1"/>
    <col min="10498" max="10498" width="12.6328125" customWidth="1"/>
    <col min="10499" max="10499" width="8.6328125" customWidth="1"/>
    <col min="10500" max="10502" width="10.6328125" customWidth="1"/>
    <col min="10503" max="10503" width="18.6328125" customWidth="1"/>
    <col min="10504" max="10510" width="8.6328125" customWidth="1"/>
    <col min="10753" max="10753" width="8.6328125" customWidth="1"/>
    <col min="10754" max="10754" width="12.6328125" customWidth="1"/>
    <col min="10755" max="10755" width="8.6328125" customWidth="1"/>
    <col min="10756" max="10758" width="10.6328125" customWidth="1"/>
    <col min="10759" max="10759" width="18.6328125" customWidth="1"/>
    <col min="10760" max="10766" width="8.6328125" customWidth="1"/>
    <col min="11009" max="11009" width="8.6328125" customWidth="1"/>
    <col min="11010" max="11010" width="12.6328125" customWidth="1"/>
    <col min="11011" max="11011" width="8.6328125" customWidth="1"/>
    <col min="11012" max="11014" width="10.6328125" customWidth="1"/>
    <col min="11015" max="11015" width="18.6328125" customWidth="1"/>
    <col min="11016" max="11022" width="8.6328125" customWidth="1"/>
    <col min="11265" max="11265" width="8.6328125" customWidth="1"/>
    <col min="11266" max="11266" width="12.6328125" customWidth="1"/>
    <col min="11267" max="11267" width="8.6328125" customWidth="1"/>
    <col min="11268" max="11270" width="10.6328125" customWidth="1"/>
    <col min="11271" max="11271" width="18.6328125" customWidth="1"/>
    <col min="11272" max="11278" width="8.6328125" customWidth="1"/>
    <col min="11521" max="11521" width="8.6328125" customWidth="1"/>
    <col min="11522" max="11522" width="12.6328125" customWidth="1"/>
    <col min="11523" max="11523" width="8.6328125" customWidth="1"/>
    <col min="11524" max="11526" width="10.6328125" customWidth="1"/>
    <col min="11527" max="11527" width="18.6328125" customWidth="1"/>
    <col min="11528" max="11534" width="8.6328125" customWidth="1"/>
    <col min="11777" max="11777" width="8.6328125" customWidth="1"/>
    <col min="11778" max="11778" width="12.6328125" customWidth="1"/>
    <col min="11779" max="11779" width="8.6328125" customWidth="1"/>
    <col min="11780" max="11782" width="10.6328125" customWidth="1"/>
    <col min="11783" max="11783" width="18.6328125" customWidth="1"/>
    <col min="11784" max="11790" width="8.6328125" customWidth="1"/>
    <col min="12033" max="12033" width="8.6328125" customWidth="1"/>
    <col min="12034" max="12034" width="12.6328125" customWidth="1"/>
    <col min="12035" max="12035" width="8.6328125" customWidth="1"/>
    <col min="12036" max="12038" width="10.6328125" customWidth="1"/>
    <col min="12039" max="12039" width="18.6328125" customWidth="1"/>
    <col min="12040" max="12046" width="8.6328125" customWidth="1"/>
    <col min="12289" max="12289" width="8.6328125" customWidth="1"/>
    <col min="12290" max="12290" width="12.6328125" customWidth="1"/>
    <col min="12291" max="12291" width="8.6328125" customWidth="1"/>
    <col min="12292" max="12294" width="10.6328125" customWidth="1"/>
    <col min="12295" max="12295" width="18.6328125" customWidth="1"/>
    <col min="12296" max="12302" width="8.6328125" customWidth="1"/>
    <col min="12545" max="12545" width="8.6328125" customWidth="1"/>
    <col min="12546" max="12546" width="12.6328125" customWidth="1"/>
    <col min="12547" max="12547" width="8.6328125" customWidth="1"/>
    <col min="12548" max="12550" width="10.6328125" customWidth="1"/>
    <col min="12551" max="12551" width="18.6328125" customWidth="1"/>
    <col min="12552" max="12558" width="8.6328125" customWidth="1"/>
    <col min="12801" max="12801" width="8.6328125" customWidth="1"/>
    <col min="12802" max="12802" width="12.6328125" customWidth="1"/>
    <col min="12803" max="12803" width="8.6328125" customWidth="1"/>
    <col min="12804" max="12806" width="10.6328125" customWidth="1"/>
    <col min="12807" max="12807" width="18.6328125" customWidth="1"/>
    <col min="12808" max="12814" width="8.6328125" customWidth="1"/>
    <col min="13057" max="13057" width="8.6328125" customWidth="1"/>
    <col min="13058" max="13058" width="12.6328125" customWidth="1"/>
    <col min="13059" max="13059" width="8.6328125" customWidth="1"/>
    <col min="13060" max="13062" width="10.6328125" customWidth="1"/>
    <col min="13063" max="13063" width="18.6328125" customWidth="1"/>
    <col min="13064" max="13070" width="8.6328125" customWidth="1"/>
    <col min="13313" max="13313" width="8.6328125" customWidth="1"/>
    <col min="13314" max="13314" width="12.6328125" customWidth="1"/>
    <col min="13315" max="13315" width="8.6328125" customWidth="1"/>
    <col min="13316" max="13318" width="10.6328125" customWidth="1"/>
    <col min="13319" max="13319" width="18.6328125" customWidth="1"/>
    <col min="13320" max="13326" width="8.6328125" customWidth="1"/>
    <col min="13569" max="13569" width="8.6328125" customWidth="1"/>
    <col min="13570" max="13570" width="12.6328125" customWidth="1"/>
    <col min="13571" max="13571" width="8.6328125" customWidth="1"/>
    <col min="13572" max="13574" width="10.6328125" customWidth="1"/>
    <col min="13575" max="13575" width="18.6328125" customWidth="1"/>
    <col min="13576" max="13582" width="8.6328125" customWidth="1"/>
    <col min="13825" max="13825" width="8.6328125" customWidth="1"/>
    <col min="13826" max="13826" width="12.6328125" customWidth="1"/>
    <col min="13827" max="13827" width="8.6328125" customWidth="1"/>
    <col min="13828" max="13830" width="10.6328125" customWidth="1"/>
    <col min="13831" max="13831" width="18.6328125" customWidth="1"/>
    <col min="13832" max="13838" width="8.6328125" customWidth="1"/>
    <col min="14081" max="14081" width="8.6328125" customWidth="1"/>
    <col min="14082" max="14082" width="12.6328125" customWidth="1"/>
    <col min="14083" max="14083" width="8.6328125" customWidth="1"/>
    <col min="14084" max="14086" width="10.6328125" customWidth="1"/>
    <col min="14087" max="14087" width="18.6328125" customWidth="1"/>
    <col min="14088" max="14094" width="8.6328125" customWidth="1"/>
    <col min="14337" max="14337" width="8.6328125" customWidth="1"/>
    <col min="14338" max="14338" width="12.6328125" customWidth="1"/>
    <col min="14339" max="14339" width="8.6328125" customWidth="1"/>
    <col min="14340" max="14342" width="10.6328125" customWidth="1"/>
    <col min="14343" max="14343" width="18.6328125" customWidth="1"/>
    <col min="14344" max="14350" width="8.6328125" customWidth="1"/>
    <col min="14593" max="14593" width="8.6328125" customWidth="1"/>
    <col min="14594" max="14594" width="12.6328125" customWidth="1"/>
    <col min="14595" max="14595" width="8.6328125" customWidth="1"/>
    <col min="14596" max="14598" width="10.6328125" customWidth="1"/>
    <col min="14599" max="14599" width="18.6328125" customWidth="1"/>
    <col min="14600" max="14606" width="8.6328125" customWidth="1"/>
    <col min="14849" max="14849" width="8.6328125" customWidth="1"/>
    <col min="14850" max="14850" width="12.6328125" customWidth="1"/>
    <col min="14851" max="14851" width="8.6328125" customWidth="1"/>
    <col min="14852" max="14854" width="10.6328125" customWidth="1"/>
    <col min="14855" max="14855" width="18.6328125" customWidth="1"/>
    <col min="14856" max="14862" width="8.6328125" customWidth="1"/>
    <col min="15105" max="15105" width="8.6328125" customWidth="1"/>
    <col min="15106" max="15106" width="12.6328125" customWidth="1"/>
    <col min="15107" max="15107" width="8.6328125" customWidth="1"/>
    <col min="15108" max="15110" width="10.6328125" customWidth="1"/>
    <col min="15111" max="15111" width="18.6328125" customWidth="1"/>
    <col min="15112" max="15118" width="8.6328125" customWidth="1"/>
    <col min="15361" max="15361" width="8.6328125" customWidth="1"/>
    <col min="15362" max="15362" width="12.6328125" customWidth="1"/>
    <col min="15363" max="15363" width="8.6328125" customWidth="1"/>
    <col min="15364" max="15366" width="10.6328125" customWidth="1"/>
    <col min="15367" max="15367" width="18.6328125" customWidth="1"/>
    <col min="15368" max="15374" width="8.6328125" customWidth="1"/>
    <col min="15617" max="15617" width="8.6328125" customWidth="1"/>
    <col min="15618" max="15618" width="12.6328125" customWidth="1"/>
    <col min="15619" max="15619" width="8.6328125" customWidth="1"/>
    <col min="15620" max="15622" width="10.6328125" customWidth="1"/>
    <col min="15623" max="15623" width="18.6328125" customWidth="1"/>
    <col min="15624" max="15630" width="8.6328125" customWidth="1"/>
    <col min="15873" max="15873" width="8.6328125" customWidth="1"/>
    <col min="15874" max="15874" width="12.6328125" customWidth="1"/>
    <col min="15875" max="15875" width="8.6328125" customWidth="1"/>
    <col min="15876" max="15878" width="10.6328125" customWidth="1"/>
    <col min="15879" max="15879" width="18.6328125" customWidth="1"/>
    <col min="15880" max="15886" width="8.6328125" customWidth="1"/>
    <col min="16129" max="16129" width="8.6328125" customWidth="1"/>
    <col min="16130" max="16130" width="12.6328125" customWidth="1"/>
    <col min="16131" max="16131" width="8.6328125" customWidth="1"/>
    <col min="16132" max="16134" width="10.6328125" customWidth="1"/>
    <col min="16135" max="16135" width="18.6328125" customWidth="1"/>
    <col min="16136" max="16142" width="8.6328125" customWidth="1"/>
  </cols>
  <sheetData>
    <row r="1" spans="1:15" ht="30" customHeight="1" thickBot="1" x14ac:dyDescent="0.45">
      <c r="A1" s="90" t="s">
        <v>195</v>
      </c>
      <c r="B1" s="90"/>
      <c r="C1" s="90"/>
      <c r="D1" s="90"/>
      <c r="E1" s="90"/>
      <c r="F1" s="90"/>
      <c r="G1" s="90"/>
      <c r="H1" s="1"/>
      <c r="M1"/>
    </row>
    <row r="2" spans="1:15" ht="30" customHeight="1" x14ac:dyDescent="0.4">
      <c r="A2" s="2" t="s">
        <v>175</v>
      </c>
      <c r="B2" s="3" t="s">
        <v>176</v>
      </c>
      <c r="C2" s="3" t="s">
        <v>177</v>
      </c>
      <c r="D2" s="75" t="s">
        <v>178</v>
      </c>
      <c r="E2" s="75" t="s">
        <v>179</v>
      </c>
      <c r="F2" s="75" t="s">
        <v>180</v>
      </c>
      <c r="G2" s="4" t="s">
        <v>181</v>
      </c>
      <c r="H2" s="1"/>
      <c r="M2"/>
    </row>
    <row r="3" spans="1:15" ht="30" customHeight="1" x14ac:dyDescent="0.4">
      <c r="A3" s="5" t="s">
        <v>182</v>
      </c>
      <c r="B3" s="8" t="s">
        <v>234</v>
      </c>
      <c r="C3" s="9">
        <v>5</v>
      </c>
      <c r="D3" s="88" t="s">
        <v>183</v>
      </c>
      <c r="E3" s="88"/>
      <c r="F3" s="88"/>
      <c r="G3" s="7" t="s">
        <v>184</v>
      </c>
      <c r="H3" s="1"/>
      <c r="M3"/>
    </row>
    <row r="4" spans="1:15" ht="30" customHeight="1" x14ac:dyDescent="0.4">
      <c r="A4" s="5" t="s">
        <v>185</v>
      </c>
      <c r="B4" s="8" t="s">
        <v>196</v>
      </c>
      <c r="C4" s="9">
        <v>5</v>
      </c>
      <c r="D4" s="88" t="s">
        <v>183</v>
      </c>
      <c r="E4" s="88"/>
      <c r="F4" s="88"/>
      <c r="G4" s="11" t="s">
        <v>235</v>
      </c>
      <c r="H4" s="1"/>
      <c r="M4"/>
    </row>
    <row r="5" spans="1:15" ht="30" customHeight="1" x14ac:dyDescent="0.4">
      <c r="A5" s="5" t="s">
        <v>4</v>
      </c>
      <c r="B5" s="10" t="s">
        <v>214</v>
      </c>
      <c r="C5" s="6">
        <v>4</v>
      </c>
      <c r="D5" s="88" t="s">
        <v>183</v>
      </c>
      <c r="E5" s="88"/>
      <c r="F5" s="88"/>
      <c r="G5" s="12" t="s">
        <v>215</v>
      </c>
      <c r="H5" s="1"/>
      <c r="M5"/>
    </row>
    <row r="6" spans="1:15" ht="30" customHeight="1" x14ac:dyDescent="0.4">
      <c r="A6" s="5" t="s">
        <v>5</v>
      </c>
      <c r="B6" s="8" t="s">
        <v>197</v>
      </c>
      <c r="C6" s="9">
        <v>5</v>
      </c>
      <c r="D6" s="88" t="s">
        <v>183</v>
      </c>
      <c r="E6" s="88"/>
      <c r="F6" s="88"/>
      <c r="G6" s="7" t="s">
        <v>216</v>
      </c>
      <c r="H6" s="1"/>
      <c r="M6"/>
    </row>
    <row r="7" spans="1:15" ht="30" customHeight="1" x14ac:dyDescent="0.4">
      <c r="A7" s="5" t="s">
        <v>6</v>
      </c>
      <c r="B7" s="8" t="s">
        <v>198</v>
      </c>
      <c r="C7" s="9">
        <v>5</v>
      </c>
      <c r="D7" s="88" t="s">
        <v>183</v>
      </c>
      <c r="E7" s="88"/>
      <c r="F7" s="88"/>
      <c r="G7" s="7" t="s">
        <v>186</v>
      </c>
      <c r="H7" s="1"/>
      <c r="M7"/>
    </row>
    <row r="8" spans="1:15" ht="30" customHeight="1" x14ac:dyDescent="0.4">
      <c r="A8" s="5" t="s">
        <v>7</v>
      </c>
      <c r="B8" s="8" t="s">
        <v>230</v>
      </c>
      <c r="C8" s="6">
        <v>4</v>
      </c>
      <c r="D8" s="88" t="s">
        <v>183</v>
      </c>
      <c r="E8" s="88"/>
      <c r="F8" s="88"/>
      <c r="G8" s="7" t="s">
        <v>229</v>
      </c>
      <c r="H8" s="1"/>
      <c r="M8"/>
    </row>
    <row r="9" spans="1:15" ht="30" customHeight="1" x14ac:dyDescent="0.4">
      <c r="A9" s="5" t="s">
        <v>8</v>
      </c>
      <c r="B9" s="10" t="s">
        <v>199</v>
      </c>
      <c r="C9" s="9">
        <v>5</v>
      </c>
      <c r="D9" s="88" t="s">
        <v>183</v>
      </c>
      <c r="E9" s="88"/>
      <c r="F9" s="88"/>
      <c r="G9" s="12" t="s">
        <v>231</v>
      </c>
      <c r="H9" s="1"/>
      <c r="M9"/>
    </row>
    <row r="10" spans="1:15" ht="30" customHeight="1" x14ac:dyDescent="0.4">
      <c r="A10" s="5" t="s">
        <v>9</v>
      </c>
      <c r="B10" s="8" t="s">
        <v>200</v>
      </c>
      <c r="C10" s="6">
        <v>3</v>
      </c>
      <c r="D10" s="88" t="s">
        <v>183</v>
      </c>
      <c r="E10" s="88"/>
      <c r="F10" s="88"/>
      <c r="G10" s="7" t="s">
        <v>217</v>
      </c>
      <c r="H10" s="14"/>
      <c r="I10" s="14"/>
      <c r="J10" s="15"/>
      <c r="K10" s="14"/>
      <c r="L10" s="14"/>
      <c r="M10" s="16"/>
      <c r="N10" s="16"/>
    </row>
    <row r="11" spans="1:15" ht="30" customHeight="1" x14ac:dyDescent="0.4">
      <c r="A11" s="5" t="s">
        <v>12</v>
      </c>
      <c r="B11" s="8" t="s">
        <v>202</v>
      </c>
      <c r="C11" s="9">
        <v>5</v>
      </c>
      <c r="D11" s="88" t="s">
        <v>183</v>
      </c>
      <c r="E11" s="88"/>
      <c r="F11" s="88"/>
      <c r="G11" s="12" t="s">
        <v>218</v>
      </c>
      <c r="H11" s="1" t="s">
        <v>10</v>
      </c>
      <c r="I11" s="1" t="s">
        <v>11</v>
      </c>
      <c r="M11"/>
    </row>
    <row r="12" spans="1:15" ht="30" customHeight="1" x14ac:dyDescent="0.4">
      <c r="A12" s="5" t="s">
        <v>13</v>
      </c>
      <c r="B12" s="8" t="s">
        <v>203</v>
      </c>
      <c r="C12" s="9">
        <v>5</v>
      </c>
      <c r="D12" s="88" t="s">
        <v>183</v>
      </c>
      <c r="E12" s="88"/>
      <c r="F12" s="88"/>
      <c r="G12" s="7" t="s">
        <v>201</v>
      </c>
      <c r="H12" s="14">
        <f>SUM(C3:C12)</f>
        <v>46</v>
      </c>
      <c r="I12" s="14">
        <f>H12*45</f>
        <v>2070</v>
      </c>
      <c r="J12" s="17" t="s">
        <v>225</v>
      </c>
      <c r="M12"/>
    </row>
    <row r="13" spans="1:15" ht="30" customHeight="1" x14ac:dyDescent="0.4">
      <c r="A13" s="5" t="s">
        <v>14</v>
      </c>
      <c r="B13" s="8" t="s">
        <v>204</v>
      </c>
      <c r="C13" s="9">
        <v>5</v>
      </c>
      <c r="D13" s="88" t="s">
        <v>187</v>
      </c>
      <c r="E13" s="88"/>
      <c r="F13" s="88"/>
      <c r="G13" s="7"/>
      <c r="H13" s="14">
        <f>H12-1</f>
        <v>45</v>
      </c>
      <c r="I13" s="14">
        <f>H13*45</f>
        <v>2025</v>
      </c>
      <c r="J13" s="17" t="s">
        <v>226</v>
      </c>
      <c r="M13"/>
    </row>
    <row r="14" spans="1:15" ht="30" customHeight="1" x14ac:dyDescent="0.4">
      <c r="A14" s="5" t="s">
        <v>15</v>
      </c>
      <c r="B14" s="10" t="s">
        <v>205</v>
      </c>
      <c r="C14" s="9">
        <v>5</v>
      </c>
      <c r="D14" s="88" t="s">
        <v>187</v>
      </c>
      <c r="E14" s="88"/>
      <c r="F14" s="88"/>
      <c r="G14" s="7" t="s">
        <v>219</v>
      </c>
      <c r="H14" s="14">
        <f>H12-2</f>
        <v>44</v>
      </c>
      <c r="I14" s="14">
        <f>H14*45</f>
        <v>1980</v>
      </c>
      <c r="J14" s="17" t="s">
        <v>227</v>
      </c>
      <c r="K14" s="14"/>
      <c r="L14" s="14"/>
      <c r="M14" s="16"/>
      <c r="O14" s="16"/>
    </row>
    <row r="15" spans="1:15" ht="30" customHeight="1" x14ac:dyDescent="0.4">
      <c r="A15" s="5" t="s">
        <v>16</v>
      </c>
      <c r="B15" s="8" t="s">
        <v>206</v>
      </c>
      <c r="C15" s="9">
        <v>5</v>
      </c>
      <c r="D15" s="88" t="s">
        <v>187</v>
      </c>
      <c r="E15" s="88"/>
      <c r="F15" s="88"/>
      <c r="G15" s="7"/>
      <c r="H15" s="14"/>
      <c r="I15" s="14"/>
      <c r="J15" s="17"/>
      <c r="K15" s="14"/>
      <c r="L15" s="14"/>
      <c r="M15" s="17"/>
      <c r="N15" s="16"/>
      <c r="O15" s="16"/>
    </row>
    <row r="16" spans="1:15" ht="30" customHeight="1" x14ac:dyDescent="0.4">
      <c r="A16" s="5" t="s">
        <v>17</v>
      </c>
      <c r="B16" s="8" t="s">
        <v>207</v>
      </c>
      <c r="C16" s="9">
        <v>5</v>
      </c>
      <c r="D16" s="88" t="s">
        <v>188</v>
      </c>
      <c r="E16" s="88"/>
      <c r="F16" s="88"/>
      <c r="G16" s="7"/>
      <c r="H16" s="15"/>
      <c r="I16" s="18"/>
      <c r="J16" s="17"/>
      <c r="K16" s="14"/>
      <c r="L16" s="14"/>
      <c r="M16" s="16"/>
      <c r="N16" s="16"/>
      <c r="O16" s="16"/>
    </row>
    <row r="17" spans="1:15" ht="30" customHeight="1" x14ac:dyDescent="0.4">
      <c r="A17" s="5" t="s">
        <v>18</v>
      </c>
      <c r="B17" s="8" t="s">
        <v>208</v>
      </c>
      <c r="C17" s="9">
        <v>5</v>
      </c>
      <c r="D17" s="88" t="s">
        <v>188</v>
      </c>
      <c r="E17" s="88"/>
      <c r="F17" s="88"/>
      <c r="G17" s="7"/>
      <c r="I17" s="14"/>
      <c r="M17"/>
      <c r="N17" s="16"/>
      <c r="O17" s="16"/>
    </row>
    <row r="18" spans="1:15" ht="30" customHeight="1" x14ac:dyDescent="0.4">
      <c r="A18" s="5" t="s">
        <v>19</v>
      </c>
      <c r="B18" s="10" t="s">
        <v>209</v>
      </c>
      <c r="C18" s="9">
        <v>5</v>
      </c>
      <c r="D18" s="88" t="s">
        <v>188</v>
      </c>
      <c r="E18" s="88"/>
      <c r="F18" s="88"/>
      <c r="G18" s="7" t="s">
        <v>220</v>
      </c>
      <c r="H18" s="14">
        <f>H19+1</f>
        <v>82</v>
      </c>
      <c r="I18" s="14">
        <f>H18*45</f>
        <v>3690</v>
      </c>
      <c r="J18" s="76" t="s">
        <v>189</v>
      </c>
      <c r="M18"/>
    </row>
    <row r="19" spans="1:15" ht="30" customHeight="1" x14ac:dyDescent="0.4">
      <c r="A19" s="5" t="s">
        <v>20</v>
      </c>
      <c r="B19" s="8" t="s">
        <v>210</v>
      </c>
      <c r="C19" s="9">
        <v>5</v>
      </c>
      <c r="D19" s="88" t="s">
        <v>187</v>
      </c>
      <c r="E19" s="88"/>
      <c r="F19" s="88"/>
      <c r="G19" s="12" t="s">
        <v>213</v>
      </c>
      <c r="H19" s="19">
        <f>SUM(C3:C19)</f>
        <v>81</v>
      </c>
      <c r="K19" s="1" t="s">
        <v>10</v>
      </c>
      <c r="L19" s="1" t="s">
        <v>11</v>
      </c>
      <c r="M19"/>
    </row>
    <row r="20" spans="1:15" ht="30" customHeight="1" x14ac:dyDescent="0.4">
      <c r="A20" s="5" t="s">
        <v>21</v>
      </c>
      <c r="B20" s="8" t="s">
        <v>211</v>
      </c>
      <c r="C20" s="9">
        <v>5</v>
      </c>
      <c r="D20" s="88" t="s">
        <v>187</v>
      </c>
      <c r="E20" s="88"/>
      <c r="F20" s="88"/>
      <c r="G20" s="7" t="s">
        <v>222</v>
      </c>
      <c r="H20" s="14"/>
      <c r="I20" s="14"/>
      <c r="K20" s="13">
        <f>H12+H22</f>
        <v>97</v>
      </c>
      <c r="L20" s="1">
        <f>K20*45</f>
        <v>4365</v>
      </c>
      <c r="M20" s="20" t="s">
        <v>190</v>
      </c>
      <c r="N20" s="16"/>
      <c r="O20" s="16"/>
    </row>
    <row r="21" spans="1:15" ht="30" customHeight="1" x14ac:dyDescent="0.4">
      <c r="A21" s="5" t="s">
        <v>22</v>
      </c>
      <c r="B21" s="8" t="s">
        <v>212</v>
      </c>
      <c r="C21" s="9">
        <v>5</v>
      </c>
      <c r="D21" s="88" t="s">
        <v>187</v>
      </c>
      <c r="E21" s="88"/>
      <c r="F21" s="88"/>
      <c r="G21" s="7" t="s">
        <v>228</v>
      </c>
      <c r="H21" s="14"/>
      <c r="I21" s="14"/>
      <c r="J21" s="80"/>
      <c r="K21" s="13">
        <f>H13+H22</f>
        <v>96</v>
      </c>
      <c r="L21" s="1">
        <f>K21*45</f>
        <v>4320</v>
      </c>
      <c r="M21" s="20" t="s">
        <v>191</v>
      </c>
    </row>
    <row r="22" spans="1:15" ht="30" customHeight="1" thickBot="1" x14ac:dyDescent="0.45">
      <c r="A22" s="21" t="s">
        <v>23</v>
      </c>
      <c r="B22" s="77" t="s">
        <v>221</v>
      </c>
      <c r="C22" s="79">
        <v>6</v>
      </c>
      <c r="D22" s="89" t="s">
        <v>187</v>
      </c>
      <c r="E22" s="89"/>
      <c r="F22" s="89"/>
      <c r="G22" s="78" t="s">
        <v>223</v>
      </c>
      <c r="H22" s="13">
        <f>SUM(C13:C22)</f>
        <v>51</v>
      </c>
      <c r="I22" s="13">
        <f>H22*45</f>
        <v>2295</v>
      </c>
      <c r="J22" s="80" t="s">
        <v>224</v>
      </c>
      <c r="K22" s="13">
        <f>H14+H22</f>
        <v>95</v>
      </c>
      <c r="L22" s="1">
        <f>K22*45</f>
        <v>4275</v>
      </c>
      <c r="M22" s="20" t="s">
        <v>192</v>
      </c>
    </row>
    <row r="23" spans="1:15" ht="30" customHeight="1" x14ac:dyDescent="0.4">
      <c r="A23" s="22"/>
      <c r="B23" s="23" t="s">
        <v>193</v>
      </c>
      <c r="C23" s="23">
        <f>SUM(C3:C22)</f>
        <v>97</v>
      </c>
      <c r="D23" s="22"/>
      <c r="E23" s="24" t="s">
        <v>194</v>
      </c>
      <c r="F23" s="22"/>
      <c r="G23" s="16"/>
      <c r="L23" s="14"/>
      <c r="M23" s="17"/>
    </row>
    <row r="24" spans="1:15" ht="30" customHeight="1" x14ac:dyDescent="0.4">
      <c r="G24" s="16"/>
      <c r="H24" s="1"/>
      <c r="M24"/>
    </row>
    <row r="25" spans="1:15" ht="30" customHeight="1" x14ac:dyDescent="0.4">
      <c r="G25" s="16"/>
    </row>
  </sheetData>
  <mergeCells count="21"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A12" workbookViewId="0">
      <selection activeCell="C23" sqref="C23"/>
    </sheetView>
  </sheetViews>
  <sheetFormatPr defaultRowHeight="30" customHeight="1" x14ac:dyDescent="0.4"/>
  <cols>
    <col min="1" max="1" width="8.6328125" style="25" customWidth="1"/>
    <col min="2" max="2" width="12.6328125" style="16" customWidth="1"/>
    <col min="3" max="3" width="8.6328125" style="16" customWidth="1"/>
    <col min="4" max="6" width="10.6328125" customWidth="1"/>
    <col min="7" max="7" width="22.6328125" customWidth="1"/>
    <col min="8" max="8" width="8.6328125" style="16" customWidth="1"/>
    <col min="9" max="13" width="8.6328125" style="1" customWidth="1"/>
    <col min="14" max="14" width="8.6328125" customWidth="1"/>
    <col min="257" max="257" width="8.6328125" customWidth="1"/>
    <col min="258" max="258" width="12.6328125" customWidth="1"/>
    <col min="259" max="259" width="8.6328125" customWidth="1"/>
    <col min="260" max="262" width="10.6328125" customWidth="1"/>
    <col min="263" max="263" width="18.6328125" customWidth="1"/>
    <col min="264" max="270" width="8.6328125" customWidth="1"/>
    <col min="513" max="513" width="8.6328125" customWidth="1"/>
    <col min="514" max="514" width="12.6328125" customWidth="1"/>
    <col min="515" max="515" width="8.6328125" customWidth="1"/>
    <col min="516" max="518" width="10.6328125" customWidth="1"/>
    <col min="519" max="519" width="18.6328125" customWidth="1"/>
    <col min="520" max="526" width="8.6328125" customWidth="1"/>
    <col min="769" max="769" width="8.6328125" customWidth="1"/>
    <col min="770" max="770" width="12.6328125" customWidth="1"/>
    <col min="771" max="771" width="8.6328125" customWidth="1"/>
    <col min="772" max="774" width="10.6328125" customWidth="1"/>
    <col min="775" max="775" width="18.6328125" customWidth="1"/>
    <col min="776" max="782" width="8.6328125" customWidth="1"/>
    <col min="1025" max="1025" width="8.6328125" customWidth="1"/>
    <col min="1026" max="1026" width="12.6328125" customWidth="1"/>
    <col min="1027" max="1027" width="8.6328125" customWidth="1"/>
    <col min="1028" max="1030" width="10.6328125" customWidth="1"/>
    <col min="1031" max="1031" width="18.6328125" customWidth="1"/>
    <col min="1032" max="1038" width="8.6328125" customWidth="1"/>
    <col min="1281" max="1281" width="8.6328125" customWidth="1"/>
    <col min="1282" max="1282" width="12.6328125" customWidth="1"/>
    <col min="1283" max="1283" width="8.6328125" customWidth="1"/>
    <col min="1284" max="1286" width="10.6328125" customWidth="1"/>
    <col min="1287" max="1287" width="18.6328125" customWidth="1"/>
    <col min="1288" max="1294" width="8.6328125" customWidth="1"/>
    <col min="1537" max="1537" width="8.6328125" customWidth="1"/>
    <col min="1538" max="1538" width="12.6328125" customWidth="1"/>
    <col min="1539" max="1539" width="8.6328125" customWidth="1"/>
    <col min="1540" max="1542" width="10.6328125" customWidth="1"/>
    <col min="1543" max="1543" width="18.6328125" customWidth="1"/>
    <col min="1544" max="1550" width="8.6328125" customWidth="1"/>
    <col min="1793" max="1793" width="8.6328125" customWidth="1"/>
    <col min="1794" max="1794" width="12.6328125" customWidth="1"/>
    <col min="1795" max="1795" width="8.6328125" customWidth="1"/>
    <col min="1796" max="1798" width="10.6328125" customWidth="1"/>
    <col min="1799" max="1799" width="18.6328125" customWidth="1"/>
    <col min="1800" max="1806" width="8.6328125" customWidth="1"/>
    <col min="2049" max="2049" width="8.6328125" customWidth="1"/>
    <col min="2050" max="2050" width="12.6328125" customWidth="1"/>
    <col min="2051" max="2051" width="8.6328125" customWidth="1"/>
    <col min="2052" max="2054" width="10.6328125" customWidth="1"/>
    <col min="2055" max="2055" width="18.6328125" customWidth="1"/>
    <col min="2056" max="2062" width="8.6328125" customWidth="1"/>
    <col min="2305" max="2305" width="8.6328125" customWidth="1"/>
    <col min="2306" max="2306" width="12.6328125" customWidth="1"/>
    <col min="2307" max="2307" width="8.6328125" customWidth="1"/>
    <col min="2308" max="2310" width="10.6328125" customWidth="1"/>
    <col min="2311" max="2311" width="18.6328125" customWidth="1"/>
    <col min="2312" max="2318" width="8.6328125" customWidth="1"/>
    <col min="2561" max="2561" width="8.6328125" customWidth="1"/>
    <col min="2562" max="2562" width="12.6328125" customWidth="1"/>
    <col min="2563" max="2563" width="8.6328125" customWidth="1"/>
    <col min="2564" max="2566" width="10.6328125" customWidth="1"/>
    <col min="2567" max="2567" width="18.6328125" customWidth="1"/>
    <col min="2568" max="2574" width="8.6328125" customWidth="1"/>
    <col min="2817" max="2817" width="8.6328125" customWidth="1"/>
    <col min="2818" max="2818" width="12.6328125" customWidth="1"/>
    <col min="2819" max="2819" width="8.6328125" customWidth="1"/>
    <col min="2820" max="2822" width="10.6328125" customWidth="1"/>
    <col min="2823" max="2823" width="18.6328125" customWidth="1"/>
    <col min="2824" max="2830" width="8.6328125" customWidth="1"/>
    <col min="3073" max="3073" width="8.6328125" customWidth="1"/>
    <col min="3074" max="3074" width="12.6328125" customWidth="1"/>
    <col min="3075" max="3075" width="8.6328125" customWidth="1"/>
    <col min="3076" max="3078" width="10.6328125" customWidth="1"/>
    <col min="3079" max="3079" width="18.6328125" customWidth="1"/>
    <col min="3080" max="3086" width="8.6328125" customWidth="1"/>
    <col min="3329" max="3329" width="8.6328125" customWidth="1"/>
    <col min="3330" max="3330" width="12.6328125" customWidth="1"/>
    <col min="3331" max="3331" width="8.6328125" customWidth="1"/>
    <col min="3332" max="3334" width="10.6328125" customWidth="1"/>
    <col min="3335" max="3335" width="18.6328125" customWidth="1"/>
    <col min="3336" max="3342" width="8.6328125" customWidth="1"/>
    <col min="3585" max="3585" width="8.6328125" customWidth="1"/>
    <col min="3586" max="3586" width="12.6328125" customWidth="1"/>
    <col min="3587" max="3587" width="8.6328125" customWidth="1"/>
    <col min="3588" max="3590" width="10.6328125" customWidth="1"/>
    <col min="3591" max="3591" width="18.6328125" customWidth="1"/>
    <col min="3592" max="3598" width="8.6328125" customWidth="1"/>
    <col min="3841" max="3841" width="8.6328125" customWidth="1"/>
    <col min="3842" max="3842" width="12.6328125" customWidth="1"/>
    <col min="3843" max="3843" width="8.6328125" customWidth="1"/>
    <col min="3844" max="3846" width="10.6328125" customWidth="1"/>
    <col min="3847" max="3847" width="18.6328125" customWidth="1"/>
    <col min="3848" max="3854" width="8.6328125" customWidth="1"/>
    <col min="4097" max="4097" width="8.6328125" customWidth="1"/>
    <col min="4098" max="4098" width="12.6328125" customWidth="1"/>
    <col min="4099" max="4099" width="8.6328125" customWidth="1"/>
    <col min="4100" max="4102" width="10.6328125" customWidth="1"/>
    <col min="4103" max="4103" width="18.6328125" customWidth="1"/>
    <col min="4104" max="4110" width="8.6328125" customWidth="1"/>
    <col min="4353" max="4353" width="8.6328125" customWidth="1"/>
    <col min="4354" max="4354" width="12.6328125" customWidth="1"/>
    <col min="4355" max="4355" width="8.6328125" customWidth="1"/>
    <col min="4356" max="4358" width="10.6328125" customWidth="1"/>
    <col min="4359" max="4359" width="18.6328125" customWidth="1"/>
    <col min="4360" max="4366" width="8.6328125" customWidth="1"/>
    <col min="4609" max="4609" width="8.6328125" customWidth="1"/>
    <col min="4610" max="4610" width="12.6328125" customWidth="1"/>
    <col min="4611" max="4611" width="8.6328125" customWidth="1"/>
    <col min="4612" max="4614" width="10.6328125" customWidth="1"/>
    <col min="4615" max="4615" width="18.6328125" customWidth="1"/>
    <col min="4616" max="4622" width="8.6328125" customWidth="1"/>
    <col min="4865" max="4865" width="8.6328125" customWidth="1"/>
    <col min="4866" max="4866" width="12.6328125" customWidth="1"/>
    <col min="4867" max="4867" width="8.6328125" customWidth="1"/>
    <col min="4868" max="4870" width="10.6328125" customWidth="1"/>
    <col min="4871" max="4871" width="18.6328125" customWidth="1"/>
    <col min="4872" max="4878" width="8.6328125" customWidth="1"/>
    <col min="5121" max="5121" width="8.6328125" customWidth="1"/>
    <col min="5122" max="5122" width="12.6328125" customWidth="1"/>
    <col min="5123" max="5123" width="8.6328125" customWidth="1"/>
    <col min="5124" max="5126" width="10.6328125" customWidth="1"/>
    <col min="5127" max="5127" width="18.6328125" customWidth="1"/>
    <col min="5128" max="5134" width="8.6328125" customWidth="1"/>
    <col min="5377" max="5377" width="8.6328125" customWidth="1"/>
    <col min="5378" max="5378" width="12.6328125" customWidth="1"/>
    <col min="5379" max="5379" width="8.6328125" customWidth="1"/>
    <col min="5380" max="5382" width="10.6328125" customWidth="1"/>
    <col min="5383" max="5383" width="18.6328125" customWidth="1"/>
    <col min="5384" max="5390" width="8.6328125" customWidth="1"/>
    <col min="5633" max="5633" width="8.6328125" customWidth="1"/>
    <col min="5634" max="5634" width="12.6328125" customWidth="1"/>
    <col min="5635" max="5635" width="8.6328125" customWidth="1"/>
    <col min="5636" max="5638" width="10.6328125" customWidth="1"/>
    <col min="5639" max="5639" width="18.6328125" customWidth="1"/>
    <col min="5640" max="5646" width="8.6328125" customWidth="1"/>
    <col min="5889" max="5889" width="8.6328125" customWidth="1"/>
    <col min="5890" max="5890" width="12.6328125" customWidth="1"/>
    <col min="5891" max="5891" width="8.6328125" customWidth="1"/>
    <col min="5892" max="5894" width="10.6328125" customWidth="1"/>
    <col min="5895" max="5895" width="18.6328125" customWidth="1"/>
    <col min="5896" max="5902" width="8.6328125" customWidth="1"/>
    <col min="6145" max="6145" width="8.6328125" customWidth="1"/>
    <col min="6146" max="6146" width="12.6328125" customWidth="1"/>
    <col min="6147" max="6147" width="8.6328125" customWidth="1"/>
    <col min="6148" max="6150" width="10.6328125" customWidth="1"/>
    <col min="6151" max="6151" width="18.6328125" customWidth="1"/>
    <col min="6152" max="6158" width="8.6328125" customWidth="1"/>
    <col min="6401" max="6401" width="8.6328125" customWidth="1"/>
    <col min="6402" max="6402" width="12.6328125" customWidth="1"/>
    <col min="6403" max="6403" width="8.6328125" customWidth="1"/>
    <col min="6404" max="6406" width="10.6328125" customWidth="1"/>
    <col min="6407" max="6407" width="18.6328125" customWidth="1"/>
    <col min="6408" max="6414" width="8.6328125" customWidth="1"/>
    <col min="6657" max="6657" width="8.6328125" customWidth="1"/>
    <col min="6658" max="6658" width="12.6328125" customWidth="1"/>
    <col min="6659" max="6659" width="8.6328125" customWidth="1"/>
    <col min="6660" max="6662" width="10.6328125" customWidth="1"/>
    <col min="6663" max="6663" width="18.6328125" customWidth="1"/>
    <col min="6664" max="6670" width="8.6328125" customWidth="1"/>
    <col min="6913" max="6913" width="8.6328125" customWidth="1"/>
    <col min="6914" max="6914" width="12.6328125" customWidth="1"/>
    <col min="6915" max="6915" width="8.6328125" customWidth="1"/>
    <col min="6916" max="6918" width="10.6328125" customWidth="1"/>
    <col min="6919" max="6919" width="18.6328125" customWidth="1"/>
    <col min="6920" max="6926" width="8.6328125" customWidth="1"/>
    <col min="7169" max="7169" width="8.6328125" customWidth="1"/>
    <col min="7170" max="7170" width="12.6328125" customWidth="1"/>
    <col min="7171" max="7171" width="8.6328125" customWidth="1"/>
    <col min="7172" max="7174" width="10.6328125" customWidth="1"/>
    <col min="7175" max="7175" width="18.6328125" customWidth="1"/>
    <col min="7176" max="7182" width="8.6328125" customWidth="1"/>
    <col min="7425" max="7425" width="8.6328125" customWidth="1"/>
    <col min="7426" max="7426" width="12.6328125" customWidth="1"/>
    <col min="7427" max="7427" width="8.6328125" customWidth="1"/>
    <col min="7428" max="7430" width="10.6328125" customWidth="1"/>
    <col min="7431" max="7431" width="18.6328125" customWidth="1"/>
    <col min="7432" max="7438" width="8.6328125" customWidth="1"/>
    <col min="7681" max="7681" width="8.6328125" customWidth="1"/>
    <col min="7682" max="7682" width="12.6328125" customWidth="1"/>
    <col min="7683" max="7683" width="8.6328125" customWidth="1"/>
    <col min="7684" max="7686" width="10.6328125" customWidth="1"/>
    <col min="7687" max="7687" width="18.6328125" customWidth="1"/>
    <col min="7688" max="7694" width="8.6328125" customWidth="1"/>
    <col min="7937" max="7937" width="8.6328125" customWidth="1"/>
    <col min="7938" max="7938" width="12.6328125" customWidth="1"/>
    <col min="7939" max="7939" width="8.6328125" customWidth="1"/>
    <col min="7940" max="7942" width="10.6328125" customWidth="1"/>
    <col min="7943" max="7943" width="18.6328125" customWidth="1"/>
    <col min="7944" max="7950" width="8.6328125" customWidth="1"/>
    <col min="8193" max="8193" width="8.6328125" customWidth="1"/>
    <col min="8194" max="8194" width="12.6328125" customWidth="1"/>
    <col min="8195" max="8195" width="8.6328125" customWidth="1"/>
    <col min="8196" max="8198" width="10.6328125" customWidth="1"/>
    <col min="8199" max="8199" width="18.6328125" customWidth="1"/>
    <col min="8200" max="8206" width="8.6328125" customWidth="1"/>
    <col min="8449" max="8449" width="8.6328125" customWidth="1"/>
    <col min="8450" max="8450" width="12.6328125" customWidth="1"/>
    <col min="8451" max="8451" width="8.6328125" customWidth="1"/>
    <col min="8452" max="8454" width="10.6328125" customWidth="1"/>
    <col min="8455" max="8455" width="18.6328125" customWidth="1"/>
    <col min="8456" max="8462" width="8.6328125" customWidth="1"/>
    <col min="8705" max="8705" width="8.6328125" customWidth="1"/>
    <col min="8706" max="8706" width="12.6328125" customWidth="1"/>
    <col min="8707" max="8707" width="8.6328125" customWidth="1"/>
    <col min="8708" max="8710" width="10.6328125" customWidth="1"/>
    <col min="8711" max="8711" width="18.6328125" customWidth="1"/>
    <col min="8712" max="8718" width="8.6328125" customWidth="1"/>
    <col min="8961" max="8961" width="8.6328125" customWidth="1"/>
    <col min="8962" max="8962" width="12.6328125" customWidth="1"/>
    <col min="8963" max="8963" width="8.6328125" customWidth="1"/>
    <col min="8964" max="8966" width="10.6328125" customWidth="1"/>
    <col min="8967" max="8967" width="18.6328125" customWidth="1"/>
    <col min="8968" max="8974" width="8.6328125" customWidth="1"/>
    <col min="9217" max="9217" width="8.6328125" customWidth="1"/>
    <col min="9218" max="9218" width="12.6328125" customWidth="1"/>
    <col min="9219" max="9219" width="8.6328125" customWidth="1"/>
    <col min="9220" max="9222" width="10.6328125" customWidth="1"/>
    <col min="9223" max="9223" width="18.6328125" customWidth="1"/>
    <col min="9224" max="9230" width="8.6328125" customWidth="1"/>
    <col min="9473" max="9473" width="8.6328125" customWidth="1"/>
    <col min="9474" max="9474" width="12.6328125" customWidth="1"/>
    <col min="9475" max="9475" width="8.6328125" customWidth="1"/>
    <col min="9476" max="9478" width="10.6328125" customWidth="1"/>
    <col min="9479" max="9479" width="18.6328125" customWidth="1"/>
    <col min="9480" max="9486" width="8.6328125" customWidth="1"/>
    <col min="9729" max="9729" width="8.6328125" customWidth="1"/>
    <col min="9730" max="9730" width="12.6328125" customWidth="1"/>
    <col min="9731" max="9731" width="8.6328125" customWidth="1"/>
    <col min="9732" max="9734" width="10.6328125" customWidth="1"/>
    <col min="9735" max="9735" width="18.6328125" customWidth="1"/>
    <col min="9736" max="9742" width="8.6328125" customWidth="1"/>
    <col min="9985" max="9985" width="8.6328125" customWidth="1"/>
    <col min="9986" max="9986" width="12.6328125" customWidth="1"/>
    <col min="9987" max="9987" width="8.6328125" customWidth="1"/>
    <col min="9988" max="9990" width="10.6328125" customWidth="1"/>
    <col min="9991" max="9991" width="18.6328125" customWidth="1"/>
    <col min="9992" max="9998" width="8.6328125" customWidth="1"/>
    <col min="10241" max="10241" width="8.6328125" customWidth="1"/>
    <col min="10242" max="10242" width="12.6328125" customWidth="1"/>
    <col min="10243" max="10243" width="8.6328125" customWidth="1"/>
    <col min="10244" max="10246" width="10.6328125" customWidth="1"/>
    <col min="10247" max="10247" width="18.6328125" customWidth="1"/>
    <col min="10248" max="10254" width="8.6328125" customWidth="1"/>
    <col min="10497" max="10497" width="8.6328125" customWidth="1"/>
    <col min="10498" max="10498" width="12.6328125" customWidth="1"/>
    <col min="10499" max="10499" width="8.6328125" customWidth="1"/>
    <col min="10500" max="10502" width="10.6328125" customWidth="1"/>
    <col min="10503" max="10503" width="18.6328125" customWidth="1"/>
    <col min="10504" max="10510" width="8.6328125" customWidth="1"/>
    <col min="10753" max="10753" width="8.6328125" customWidth="1"/>
    <col min="10754" max="10754" width="12.6328125" customWidth="1"/>
    <col min="10755" max="10755" width="8.6328125" customWidth="1"/>
    <col min="10756" max="10758" width="10.6328125" customWidth="1"/>
    <col min="10759" max="10759" width="18.6328125" customWidth="1"/>
    <col min="10760" max="10766" width="8.6328125" customWidth="1"/>
    <col min="11009" max="11009" width="8.6328125" customWidth="1"/>
    <col min="11010" max="11010" width="12.6328125" customWidth="1"/>
    <col min="11011" max="11011" width="8.6328125" customWidth="1"/>
    <col min="11012" max="11014" width="10.6328125" customWidth="1"/>
    <col min="11015" max="11015" width="18.6328125" customWidth="1"/>
    <col min="11016" max="11022" width="8.6328125" customWidth="1"/>
    <col min="11265" max="11265" width="8.6328125" customWidth="1"/>
    <col min="11266" max="11266" width="12.6328125" customWidth="1"/>
    <col min="11267" max="11267" width="8.6328125" customWidth="1"/>
    <col min="11268" max="11270" width="10.6328125" customWidth="1"/>
    <col min="11271" max="11271" width="18.6328125" customWidth="1"/>
    <col min="11272" max="11278" width="8.6328125" customWidth="1"/>
    <col min="11521" max="11521" width="8.6328125" customWidth="1"/>
    <col min="11522" max="11522" width="12.6328125" customWidth="1"/>
    <col min="11523" max="11523" width="8.6328125" customWidth="1"/>
    <col min="11524" max="11526" width="10.6328125" customWidth="1"/>
    <col min="11527" max="11527" width="18.6328125" customWidth="1"/>
    <col min="11528" max="11534" width="8.6328125" customWidth="1"/>
    <col min="11777" max="11777" width="8.6328125" customWidth="1"/>
    <col min="11778" max="11778" width="12.6328125" customWidth="1"/>
    <col min="11779" max="11779" width="8.6328125" customWidth="1"/>
    <col min="11780" max="11782" width="10.6328125" customWidth="1"/>
    <col min="11783" max="11783" width="18.6328125" customWidth="1"/>
    <col min="11784" max="11790" width="8.6328125" customWidth="1"/>
    <col min="12033" max="12033" width="8.6328125" customWidth="1"/>
    <col min="12034" max="12034" width="12.6328125" customWidth="1"/>
    <col min="12035" max="12035" width="8.6328125" customWidth="1"/>
    <col min="12036" max="12038" width="10.6328125" customWidth="1"/>
    <col min="12039" max="12039" width="18.6328125" customWidth="1"/>
    <col min="12040" max="12046" width="8.6328125" customWidth="1"/>
    <col min="12289" max="12289" width="8.6328125" customWidth="1"/>
    <col min="12290" max="12290" width="12.6328125" customWidth="1"/>
    <col min="12291" max="12291" width="8.6328125" customWidth="1"/>
    <col min="12292" max="12294" width="10.6328125" customWidth="1"/>
    <col min="12295" max="12295" width="18.6328125" customWidth="1"/>
    <col min="12296" max="12302" width="8.6328125" customWidth="1"/>
    <col min="12545" max="12545" width="8.6328125" customWidth="1"/>
    <col min="12546" max="12546" width="12.6328125" customWidth="1"/>
    <col min="12547" max="12547" width="8.6328125" customWidth="1"/>
    <col min="12548" max="12550" width="10.6328125" customWidth="1"/>
    <col min="12551" max="12551" width="18.6328125" customWidth="1"/>
    <col min="12552" max="12558" width="8.6328125" customWidth="1"/>
    <col min="12801" max="12801" width="8.6328125" customWidth="1"/>
    <col min="12802" max="12802" width="12.6328125" customWidth="1"/>
    <col min="12803" max="12803" width="8.6328125" customWidth="1"/>
    <col min="12804" max="12806" width="10.6328125" customWidth="1"/>
    <col min="12807" max="12807" width="18.6328125" customWidth="1"/>
    <col min="12808" max="12814" width="8.6328125" customWidth="1"/>
    <col min="13057" max="13057" width="8.6328125" customWidth="1"/>
    <col min="13058" max="13058" width="12.6328125" customWidth="1"/>
    <col min="13059" max="13059" width="8.6328125" customWidth="1"/>
    <col min="13060" max="13062" width="10.6328125" customWidth="1"/>
    <col min="13063" max="13063" width="18.6328125" customWidth="1"/>
    <col min="13064" max="13070" width="8.6328125" customWidth="1"/>
    <col min="13313" max="13313" width="8.6328125" customWidth="1"/>
    <col min="13314" max="13314" width="12.6328125" customWidth="1"/>
    <col min="13315" max="13315" width="8.6328125" customWidth="1"/>
    <col min="13316" max="13318" width="10.6328125" customWidth="1"/>
    <col min="13319" max="13319" width="18.6328125" customWidth="1"/>
    <col min="13320" max="13326" width="8.6328125" customWidth="1"/>
    <col min="13569" max="13569" width="8.6328125" customWidth="1"/>
    <col min="13570" max="13570" width="12.6328125" customWidth="1"/>
    <col min="13571" max="13571" width="8.6328125" customWidth="1"/>
    <col min="13572" max="13574" width="10.6328125" customWidth="1"/>
    <col min="13575" max="13575" width="18.6328125" customWidth="1"/>
    <col min="13576" max="13582" width="8.6328125" customWidth="1"/>
    <col min="13825" max="13825" width="8.6328125" customWidth="1"/>
    <col min="13826" max="13826" width="12.6328125" customWidth="1"/>
    <col min="13827" max="13827" width="8.6328125" customWidth="1"/>
    <col min="13828" max="13830" width="10.6328125" customWidth="1"/>
    <col min="13831" max="13831" width="18.6328125" customWidth="1"/>
    <col min="13832" max="13838" width="8.6328125" customWidth="1"/>
    <col min="14081" max="14081" width="8.6328125" customWidth="1"/>
    <col min="14082" max="14082" width="12.6328125" customWidth="1"/>
    <col min="14083" max="14083" width="8.6328125" customWidth="1"/>
    <col min="14084" max="14086" width="10.6328125" customWidth="1"/>
    <col min="14087" max="14087" width="18.6328125" customWidth="1"/>
    <col min="14088" max="14094" width="8.6328125" customWidth="1"/>
    <col min="14337" max="14337" width="8.6328125" customWidth="1"/>
    <col min="14338" max="14338" width="12.6328125" customWidth="1"/>
    <col min="14339" max="14339" width="8.6328125" customWidth="1"/>
    <col min="14340" max="14342" width="10.6328125" customWidth="1"/>
    <col min="14343" max="14343" width="18.6328125" customWidth="1"/>
    <col min="14344" max="14350" width="8.6328125" customWidth="1"/>
    <col min="14593" max="14593" width="8.6328125" customWidth="1"/>
    <col min="14594" max="14594" width="12.6328125" customWidth="1"/>
    <col min="14595" max="14595" width="8.6328125" customWidth="1"/>
    <col min="14596" max="14598" width="10.6328125" customWidth="1"/>
    <col min="14599" max="14599" width="18.6328125" customWidth="1"/>
    <col min="14600" max="14606" width="8.6328125" customWidth="1"/>
    <col min="14849" max="14849" width="8.6328125" customWidth="1"/>
    <col min="14850" max="14850" width="12.6328125" customWidth="1"/>
    <col min="14851" max="14851" width="8.6328125" customWidth="1"/>
    <col min="14852" max="14854" width="10.6328125" customWidth="1"/>
    <col min="14855" max="14855" width="18.6328125" customWidth="1"/>
    <col min="14856" max="14862" width="8.6328125" customWidth="1"/>
    <col min="15105" max="15105" width="8.6328125" customWidth="1"/>
    <col min="15106" max="15106" width="12.6328125" customWidth="1"/>
    <col min="15107" max="15107" width="8.6328125" customWidth="1"/>
    <col min="15108" max="15110" width="10.6328125" customWidth="1"/>
    <col min="15111" max="15111" width="18.6328125" customWidth="1"/>
    <col min="15112" max="15118" width="8.6328125" customWidth="1"/>
    <col min="15361" max="15361" width="8.6328125" customWidth="1"/>
    <col min="15362" max="15362" width="12.6328125" customWidth="1"/>
    <col min="15363" max="15363" width="8.6328125" customWidth="1"/>
    <col min="15364" max="15366" width="10.6328125" customWidth="1"/>
    <col min="15367" max="15367" width="18.6328125" customWidth="1"/>
    <col min="15368" max="15374" width="8.6328125" customWidth="1"/>
    <col min="15617" max="15617" width="8.6328125" customWidth="1"/>
    <col min="15618" max="15618" width="12.6328125" customWidth="1"/>
    <col min="15619" max="15619" width="8.6328125" customWidth="1"/>
    <col min="15620" max="15622" width="10.6328125" customWidth="1"/>
    <col min="15623" max="15623" width="18.6328125" customWidth="1"/>
    <col min="15624" max="15630" width="8.6328125" customWidth="1"/>
    <col min="15873" max="15873" width="8.6328125" customWidth="1"/>
    <col min="15874" max="15874" width="12.6328125" customWidth="1"/>
    <col min="15875" max="15875" width="8.6328125" customWidth="1"/>
    <col min="15876" max="15878" width="10.6328125" customWidth="1"/>
    <col min="15879" max="15879" width="18.6328125" customWidth="1"/>
    <col min="15880" max="15886" width="8.6328125" customWidth="1"/>
    <col min="16129" max="16129" width="8.6328125" customWidth="1"/>
    <col min="16130" max="16130" width="12.6328125" customWidth="1"/>
    <col min="16131" max="16131" width="8.6328125" customWidth="1"/>
    <col min="16132" max="16134" width="10.6328125" customWidth="1"/>
    <col min="16135" max="16135" width="18.6328125" customWidth="1"/>
    <col min="16136" max="16142" width="8.6328125" customWidth="1"/>
  </cols>
  <sheetData>
    <row r="1" spans="1:15" ht="30" customHeight="1" thickBot="1" x14ac:dyDescent="0.45">
      <c r="A1" s="90" t="s">
        <v>195</v>
      </c>
      <c r="B1" s="90"/>
      <c r="C1" s="90"/>
      <c r="D1" s="90"/>
      <c r="E1" s="90"/>
      <c r="F1" s="90"/>
      <c r="G1" s="90"/>
      <c r="H1" s="1"/>
      <c r="M1"/>
    </row>
    <row r="2" spans="1:15" ht="30" customHeight="1" x14ac:dyDescent="0.4">
      <c r="A2" s="2" t="s">
        <v>175</v>
      </c>
      <c r="B2" s="3" t="s">
        <v>176</v>
      </c>
      <c r="C2" s="3" t="s">
        <v>177</v>
      </c>
      <c r="D2" s="75" t="s">
        <v>178</v>
      </c>
      <c r="E2" s="75" t="s">
        <v>179</v>
      </c>
      <c r="F2" s="75" t="s">
        <v>180</v>
      </c>
      <c r="G2" s="4" t="s">
        <v>181</v>
      </c>
      <c r="H2" s="1"/>
      <c r="M2"/>
    </row>
    <row r="3" spans="1:15" ht="30" customHeight="1" x14ac:dyDescent="0.4">
      <c r="A3" s="5" t="s">
        <v>182</v>
      </c>
      <c r="B3" s="10" t="s">
        <v>252</v>
      </c>
      <c r="C3" s="6">
        <v>3</v>
      </c>
      <c r="D3" s="88" t="s">
        <v>183</v>
      </c>
      <c r="E3" s="88"/>
      <c r="F3" s="88"/>
      <c r="G3" s="7" t="s">
        <v>253</v>
      </c>
      <c r="H3" s="1"/>
      <c r="M3"/>
    </row>
    <row r="4" spans="1:15" ht="30" customHeight="1" x14ac:dyDescent="0.4">
      <c r="A4" s="5" t="s">
        <v>185</v>
      </c>
      <c r="B4" s="8" t="s">
        <v>197</v>
      </c>
      <c r="C4" s="9">
        <v>5</v>
      </c>
      <c r="D4" s="88" t="s">
        <v>183</v>
      </c>
      <c r="E4" s="88"/>
      <c r="F4" s="88"/>
      <c r="G4" s="7" t="s">
        <v>216</v>
      </c>
      <c r="H4" s="1"/>
      <c r="M4"/>
    </row>
    <row r="5" spans="1:15" ht="30" customHeight="1" x14ac:dyDescent="0.4">
      <c r="A5" s="5" t="s">
        <v>4</v>
      </c>
      <c r="B5" s="8" t="s">
        <v>198</v>
      </c>
      <c r="C5" s="9">
        <v>5</v>
      </c>
      <c r="D5" s="88" t="s">
        <v>183</v>
      </c>
      <c r="E5" s="88"/>
      <c r="F5" s="88"/>
      <c r="G5" s="7" t="s">
        <v>186</v>
      </c>
      <c r="H5" s="1"/>
      <c r="M5"/>
    </row>
    <row r="6" spans="1:15" ht="30" customHeight="1" x14ac:dyDescent="0.4">
      <c r="A6" s="5" t="s">
        <v>5</v>
      </c>
      <c r="B6" s="8" t="s">
        <v>279</v>
      </c>
      <c r="C6" s="9">
        <v>5</v>
      </c>
      <c r="D6" s="88" t="s">
        <v>183</v>
      </c>
      <c r="E6" s="88"/>
      <c r="F6" s="88"/>
      <c r="G6" s="7" t="s">
        <v>277</v>
      </c>
      <c r="H6" s="1"/>
      <c r="M6"/>
    </row>
    <row r="7" spans="1:15" ht="30" customHeight="1" x14ac:dyDescent="0.4">
      <c r="A7" s="5" t="s">
        <v>6</v>
      </c>
      <c r="B7" s="10" t="s">
        <v>280</v>
      </c>
      <c r="C7" s="6">
        <v>4</v>
      </c>
      <c r="D7" s="88" t="s">
        <v>183</v>
      </c>
      <c r="E7" s="88"/>
      <c r="F7" s="88"/>
      <c r="G7" s="12" t="s">
        <v>278</v>
      </c>
      <c r="H7" s="1"/>
      <c r="M7"/>
    </row>
    <row r="8" spans="1:15" ht="30" customHeight="1" x14ac:dyDescent="0.4">
      <c r="A8" s="5" t="s">
        <v>7</v>
      </c>
      <c r="B8" s="8" t="s">
        <v>200</v>
      </c>
      <c r="C8" s="6">
        <v>3</v>
      </c>
      <c r="D8" s="88" t="s">
        <v>183</v>
      </c>
      <c r="E8" s="88"/>
      <c r="F8" s="88"/>
      <c r="G8" s="7" t="s">
        <v>217</v>
      </c>
      <c r="H8" s="1"/>
      <c r="M8"/>
    </row>
    <row r="9" spans="1:15" ht="30" customHeight="1" x14ac:dyDescent="0.4">
      <c r="A9" s="5" t="s">
        <v>8</v>
      </c>
      <c r="B9" s="8" t="s">
        <v>202</v>
      </c>
      <c r="C9" s="9">
        <v>5</v>
      </c>
      <c r="D9" s="88" t="s">
        <v>183</v>
      </c>
      <c r="E9" s="88"/>
      <c r="F9" s="88"/>
      <c r="G9" s="7" t="s">
        <v>201</v>
      </c>
      <c r="H9" s="1"/>
      <c r="M9"/>
    </row>
    <row r="10" spans="1:15" ht="30" customHeight="1" x14ac:dyDescent="0.4">
      <c r="A10" s="5" t="s">
        <v>9</v>
      </c>
      <c r="B10" s="8" t="s">
        <v>203</v>
      </c>
      <c r="C10" s="9">
        <v>5</v>
      </c>
      <c r="D10" s="88" t="s">
        <v>183</v>
      </c>
      <c r="E10" s="88"/>
      <c r="F10" s="88"/>
      <c r="G10" s="7"/>
      <c r="H10" s="14"/>
      <c r="I10" s="14"/>
      <c r="J10" s="15"/>
      <c r="K10" s="14"/>
      <c r="L10" s="14"/>
      <c r="M10" s="16"/>
      <c r="N10" s="16"/>
    </row>
    <row r="11" spans="1:15" ht="30" customHeight="1" x14ac:dyDescent="0.4">
      <c r="A11" s="5" t="s">
        <v>12</v>
      </c>
      <c r="B11" s="8" t="s">
        <v>204</v>
      </c>
      <c r="C11" s="9">
        <v>5</v>
      </c>
      <c r="D11" s="88" t="s">
        <v>183</v>
      </c>
      <c r="E11" s="88"/>
      <c r="F11" s="88"/>
      <c r="G11" s="7"/>
      <c r="H11" s="1" t="s">
        <v>10</v>
      </c>
      <c r="I11" s="1" t="s">
        <v>11</v>
      </c>
      <c r="M11"/>
    </row>
    <row r="12" spans="1:15" ht="30" customHeight="1" x14ac:dyDescent="0.4">
      <c r="A12" s="5" t="s">
        <v>13</v>
      </c>
      <c r="B12" s="10" t="s">
        <v>205</v>
      </c>
      <c r="C12" s="9">
        <v>5</v>
      </c>
      <c r="D12" s="88" t="s">
        <v>183</v>
      </c>
      <c r="E12" s="88"/>
      <c r="F12" s="88"/>
      <c r="G12" s="7" t="s">
        <v>219</v>
      </c>
      <c r="H12" s="14">
        <f>SUM(C3:C12)</f>
        <v>45</v>
      </c>
      <c r="I12" s="14">
        <f>H12*45</f>
        <v>2025</v>
      </c>
      <c r="J12" s="17" t="s">
        <v>286</v>
      </c>
      <c r="M12"/>
    </row>
    <row r="13" spans="1:15" ht="30" customHeight="1" x14ac:dyDescent="0.4">
      <c r="A13" s="5" t="s">
        <v>14</v>
      </c>
      <c r="B13" s="8" t="s">
        <v>206</v>
      </c>
      <c r="C13" s="9">
        <v>5</v>
      </c>
      <c r="D13" s="88" t="s">
        <v>183</v>
      </c>
      <c r="E13" s="88"/>
      <c r="F13" s="88"/>
      <c r="G13" s="12" t="s">
        <v>283</v>
      </c>
      <c r="H13" s="14"/>
      <c r="I13" s="14"/>
      <c r="J13" s="17"/>
      <c r="M13"/>
    </row>
    <row r="14" spans="1:15" ht="30" customHeight="1" x14ac:dyDescent="0.4">
      <c r="A14" s="5" t="s">
        <v>15</v>
      </c>
      <c r="B14" s="8" t="s">
        <v>207</v>
      </c>
      <c r="C14" s="9">
        <v>5</v>
      </c>
      <c r="D14" s="88" t="s">
        <v>183</v>
      </c>
      <c r="E14" s="88"/>
      <c r="F14" s="88"/>
      <c r="G14" s="7"/>
      <c r="H14" s="14"/>
      <c r="I14" s="14"/>
      <c r="J14" s="17"/>
      <c r="K14" s="14"/>
      <c r="L14" s="14"/>
      <c r="M14" s="16"/>
      <c r="O14" s="16"/>
    </row>
    <row r="15" spans="1:15" ht="30" customHeight="1" x14ac:dyDescent="0.4">
      <c r="A15" s="5" t="s">
        <v>16</v>
      </c>
      <c r="B15" s="8" t="s">
        <v>208</v>
      </c>
      <c r="C15" s="9">
        <v>5</v>
      </c>
      <c r="D15" s="88" t="s">
        <v>183</v>
      </c>
      <c r="E15" s="88"/>
      <c r="F15" s="88"/>
      <c r="G15" s="7"/>
      <c r="H15" s="14"/>
      <c r="I15" s="14"/>
      <c r="J15" s="17"/>
      <c r="K15" s="14"/>
      <c r="L15" s="14"/>
      <c r="M15" s="17"/>
      <c r="N15" s="16"/>
      <c r="O15" s="16"/>
    </row>
    <row r="16" spans="1:15" ht="30" customHeight="1" x14ac:dyDescent="0.4">
      <c r="A16" s="5" t="s">
        <v>17</v>
      </c>
      <c r="B16" s="10" t="s">
        <v>209</v>
      </c>
      <c r="C16" s="9">
        <v>5</v>
      </c>
      <c r="D16" s="88" t="s">
        <v>183</v>
      </c>
      <c r="E16" s="88"/>
      <c r="F16" s="88"/>
      <c r="G16" s="7" t="s">
        <v>220</v>
      </c>
      <c r="H16" s="15"/>
      <c r="I16" s="18"/>
      <c r="J16" s="17"/>
      <c r="K16" s="14"/>
      <c r="L16" s="14"/>
      <c r="M16" s="16"/>
      <c r="N16" s="16"/>
      <c r="O16" s="16"/>
    </row>
    <row r="17" spans="1:15" ht="30" customHeight="1" x14ac:dyDescent="0.4">
      <c r="A17" s="5" t="s">
        <v>18</v>
      </c>
      <c r="B17" s="8" t="s">
        <v>210</v>
      </c>
      <c r="C17" s="9">
        <v>5</v>
      </c>
      <c r="D17" s="88" t="s">
        <v>183</v>
      </c>
      <c r="E17" s="88"/>
      <c r="F17" s="88"/>
      <c r="G17" s="7"/>
      <c r="I17" s="14"/>
      <c r="M17"/>
      <c r="N17" s="16"/>
      <c r="O17" s="16"/>
    </row>
    <row r="18" spans="1:15" ht="30" customHeight="1" x14ac:dyDescent="0.4">
      <c r="A18" s="5" t="s">
        <v>19</v>
      </c>
      <c r="B18" s="8" t="s">
        <v>211</v>
      </c>
      <c r="C18" s="9">
        <v>5</v>
      </c>
      <c r="D18" s="88" t="s">
        <v>183</v>
      </c>
      <c r="E18" s="88"/>
      <c r="F18" s="88"/>
      <c r="G18" s="12" t="s">
        <v>271</v>
      </c>
      <c r="H18" s="86">
        <f>H19+2</f>
        <v>82</v>
      </c>
      <c r="I18" s="14">
        <f>H18*45</f>
        <v>3690</v>
      </c>
      <c r="J18" s="76" t="s">
        <v>189</v>
      </c>
      <c r="M18"/>
    </row>
    <row r="19" spans="1:15" ht="30" customHeight="1" x14ac:dyDescent="0.4">
      <c r="A19" s="5" t="s">
        <v>20</v>
      </c>
      <c r="B19" s="8" t="s">
        <v>212</v>
      </c>
      <c r="C19" s="9">
        <v>5</v>
      </c>
      <c r="D19" s="88" t="s">
        <v>183</v>
      </c>
      <c r="E19" s="88"/>
      <c r="F19" s="88"/>
      <c r="G19" s="7" t="s">
        <v>222</v>
      </c>
      <c r="H19" s="19">
        <f>SUM(C3:C19)</f>
        <v>80</v>
      </c>
      <c r="K19" s="1" t="s">
        <v>10</v>
      </c>
      <c r="L19" s="1" t="s">
        <v>11</v>
      </c>
      <c r="M19"/>
    </row>
    <row r="20" spans="1:15" ht="30" customHeight="1" x14ac:dyDescent="0.4">
      <c r="A20" s="5" t="s">
        <v>21</v>
      </c>
      <c r="B20" s="10" t="s">
        <v>248</v>
      </c>
      <c r="C20" s="85">
        <v>4</v>
      </c>
      <c r="D20" s="88" t="s">
        <v>183</v>
      </c>
      <c r="E20" s="88"/>
      <c r="F20" s="88"/>
      <c r="G20" s="12" t="s">
        <v>281</v>
      </c>
      <c r="H20" s="13">
        <f>SUM(C13:C22)</f>
        <v>51</v>
      </c>
      <c r="I20" s="13">
        <f>H20*45</f>
        <v>2295</v>
      </c>
      <c r="J20" s="87" t="s">
        <v>285</v>
      </c>
      <c r="K20" s="13">
        <f>H12+H20</f>
        <v>96</v>
      </c>
      <c r="L20" s="1">
        <f>K20*45</f>
        <v>4320</v>
      </c>
      <c r="M20" s="20" t="s">
        <v>190</v>
      </c>
      <c r="N20" s="16"/>
      <c r="O20" s="16"/>
    </row>
    <row r="21" spans="1:15" ht="30" customHeight="1" x14ac:dyDescent="0.4">
      <c r="A21" s="5" t="s">
        <v>22</v>
      </c>
      <c r="B21" s="8" t="s">
        <v>249</v>
      </c>
      <c r="C21" s="9">
        <v>5</v>
      </c>
      <c r="D21" s="88" t="s">
        <v>183</v>
      </c>
      <c r="E21" s="88"/>
      <c r="F21" s="88"/>
      <c r="G21" s="7" t="s">
        <v>228</v>
      </c>
      <c r="H21" s="13">
        <f>H20-1</f>
        <v>50</v>
      </c>
      <c r="I21" s="13">
        <f>H21*45</f>
        <v>2250</v>
      </c>
      <c r="J21" s="87" t="s">
        <v>284</v>
      </c>
      <c r="K21" s="13">
        <f>H12+H21</f>
        <v>95</v>
      </c>
      <c r="L21" s="1">
        <f>K21*45</f>
        <v>4275</v>
      </c>
      <c r="M21" s="20" t="s">
        <v>191</v>
      </c>
    </row>
    <row r="22" spans="1:15" ht="30" customHeight="1" thickBot="1" x14ac:dyDescent="0.45">
      <c r="A22" s="21" t="s">
        <v>23</v>
      </c>
      <c r="B22" s="84" t="s">
        <v>250</v>
      </c>
      <c r="C22" s="79">
        <v>7</v>
      </c>
      <c r="D22" s="89" t="s">
        <v>183</v>
      </c>
      <c r="E22" s="89"/>
      <c r="F22" s="89"/>
      <c r="G22" s="78" t="s">
        <v>251</v>
      </c>
      <c r="H22" s="14">
        <f>H20-2</f>
        <v>49</v>
      </c>
      <c r="I22" s="14">
        <f>H22*45</f>
        <v>2205</v>
      </c>
      <c r="J22" s="87" t="s">
        <v>272</v>
      </c>
      <c r="K22" s="13">
        <f>H12+H22</f>
        <v>94</v>
      </c>
      <c r="L22" s="1">
        <f>K22*45</f>
        <v>4230</v>
      </c>
      <c r="M22" s="20" t="s">
        <v>192</v>
      </c>
    </row>
    <row r="23" spans="1:15" ht="30" customHeight="1" x14ac:dyDescent="0.4">
      <c r="A23" s="22"/>
      <c r="B23" s="23" t="s">
        <v>24</v>
      </c>
      <c r="C23" s="23">
        <f>SUM(C3:C22)</f>
        <v>96</v>
      </c>
      <c r="D23" s="22"/>
      <c r="E23" s="24" t="s">
        <v>194</v>
      </c>
      <c r="F23" s="22"/>
      <c r="G23" s="16"/>
      <c r="L23" s="14"/>
      <c r="M23" s="17"/>
    </row>
    <row r="24" spans="1:15" ht="30" customHeight="1" x14ac:dyDescent="0.4">
      <c r="G24" s="16"/>
      <c r="H24" s="1"/>
      <c r="M24"/>
    </row>
    <row r="25" spans="1:15" ht="30" customHeight="1" x14ac:dyDescent="0.4">
      <c r="G25" s="16"/>
    </row>
  </sheetData>
  <mergeCells count="21"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tabSelected="1" zoomScale="50" zoomScaleNormal="70" workbookViewId="0">
      <selection activeCell="M71" sqref="M71"/>
    </sheetView>
  </sheetViews>
  <sheetFormatPr defaultColWidth="16.6328125" defaultRowHeight="70" customHeight="1" x14ac:dyDescent="0.4"/>
  <cols>
    <col min="1" max="6" width="16.6328125" style="23" customWidth="1"/>
    <col min="7" max="8" width="18.6328125" style="23" customWidth="1"/>
    <col min="9" max="11" width="18.6328125" style="26" customWidth="1"/>
    <col min="12" max="20" width="10.6328125" style="26" customWidth="1"/>
    <col min="21" max="26" width="10.6328125" style="23" customWidth="1"/>
    <col min="27" max="40" width="10.6328125" style="26" customWidth="1"/>
    <col min="41" max="16384" width="16.6328125" style="23"/>
  </cols>
  <sheetData>
    <row r="1" spans="1:24" ht="70" customHeight="1" x14ac:dyDescent="0.4">
      <c r="A1" s="92" t="s">
        <v>25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24" ht="70" customHeight="1" thickBot="1" x14ac:dyDescent="0.45">
      <c r="A2" s="91" t="s">
        <v>254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24" ht="70" customHeight="1" thickTop="1" thickBot="1" x14ac:dyDescent="0.45">
      <c r="A3" s="27" t="s">
        <v>26</v>
      </c>
      <c r="B3" s="28" t="s">
        <v>27</v>
      </c>
      <c r="C3" s="28" t="s">
        <v>28</v>
      </c>
      <c r="D3" s="29" t="s">
        <v>29</v>
      </c>
      <c r="E3" s="28" t="s">
        <v>30</v>
      </c>
      <c r="F3" s="30" t="s">
        <v>31</v>
      </c>
      <c r="G3" s="30" t="s">
        <v>256</v>
      </c>
      <c r="H3" s="31" t="s">
        <v>258</v>
      </c>
      <c r="I3" s="31" t="s">
        <v>260</v>
      </c>
      <c r="J3" s="31" t="s">
        <v>264</v>
      </c>
      <c r="K3" s="31" t="s">
        <v>262</v>
      </c>
      <c r="U3" s="26"/>
    </row>
    <row r="4" spans="1:24" ht="70" customHeight="1" thickTop="1" thickBot="1" x14ac:dyDescent="0.45">
      <c r="A4" s="27">
        <v>701</v>
      </c>
      <c r="B4" s="32">
        <v>27</v>
      </c>
      <c r="C4" s="32"/>
      <c r="D4" s="32">
        <f>B4-C4-E4-F4</f>
        <v>24</v>
      </c>
      <c r="E4" s="32">
        <v>3</v>
      </c>
      <c r="F4" s="32"/>
      <c r="G4" s="32" t="s">
        <v>1</v>
      </c>
      <c r="H4" s="32" t="s">
        <v>2</v>
      </c>
      <c r="I4" s="32" t="s">
        <v>3</v>
      </c>
      <c r="J4" s="32" t="s">
        <v>1</v>
      </c>
      <c r="K4" s="32" t="s">
        <v>2</v>
      </c>
      <c r="U4" s="26"/>
    </row>
    <row r="5" spans="1:24" ht="70" customHeight="1" thickTop="1" thickBot="1" x14ac:dyDescent="0.45">
      <c r="A5" s="27">
        <v>702</v>
      </c>
      <c r="B5" s="32">
        <v>28</v>
      </c>
      <c r="C5" s="32"/>
      <c r="D5" s="32">
        <f t="shared" ref="D5:D21" si="0">B5-C5-E5-F5</f>
        <v>27</v>
      </c>
      <c r="E5" s="30">
        <v>1</v>
      </c>
      <c r="F5" s="32"/>
      <c r="G5" s="32" t="s">
        <v>1</v>
      </c>
      <c r="H5" s="32" t="s">
        <v>0</v>
      </c>
      <c r="I5" s="32" t="s">
        <v>0</v>
      </c>
      <c r="J5" s="32" t="s">
        <v>3</v>
      </c>
      <c r="K5" s="32" t="s">
        <v>2</v>
      </c>
      <c r="U5" s="26"/>
    </row>
    <row r="6" spans="1:24" ht="70" customHeight="1" thickTop="1" thickBot="1" x14ac:dyDescent="0.45">
      <c r="A6" s="83">
        <v>703</v>
      </c>
      <c r="B6" s="32">
        <v>28</v>
      </c>
      <c r="C6" s="32">
        <v>1</v>
      </c>
      <c r="D6" s="32">
        <f t="shared" si="0"/>
        <v>25</v>
      </c>
      <c r="E6" s="30">
        <v>2</v>
      </c>
      <c r="F6" s="32"/>
      <c r="G6" s="32"/>
      <c r="H6" s="32"/>
      <c r="I6" s="32"/>
      <c r="J6" s="32"/>
      <c r="K6" s="32"/>
      <c r="U6" s="26"/>
    </row>
    <row r="7" spans="1:24" ht="70" customHeight="1" thickTop="1" thickBot="1" x14ac:dyDescent="0.45">
      <c r="A7" s="83">
        <v>704</v>
      </c>
      <c r="B7" s="32">
        <v>28</v>
      </c>
      <c r="C7" s="32"/>
      <c r="D7" s="32">
        <f t="shared" si="0"/>
        <v>26</v>
      </c>
      <c r="E7" s="32">
        <v>2</v>
      </c>
      <c r="F7" s="32"/>
      <c r="G7" s="32" t="s">
        <v>0</v>
      </c>
      <c r="H7" s="32" t="s">
        <v>0</v>
      </c>
      <c r="I7" s="32" t="s">
        <v>0</v>
      </c>
      <c r="J7" s="32" t="s">
        <v>0</v>
      </c>
      <c r="K7" s="32" t="s">
        <v>0</v>
      </c>
      <c r="U7" s="26"/>
    </row>
    <row r="8" spans="1:24" ht="70" customHeight="1" thickTop="1" thickBot="1" x14ac:dyDescent="0.45">
      <c r="A8" s="27">
        <v>705</v>
      </c>
      <c r="B8" s="32">
        <v>27</v>
      </c>
      <c r="C8" s="32"/>
      <c r="D8" s="32">
        <f t="shared" si="0"/>
        <v>21</v>
      </c>
      <c r="E8" s="32">
        <v>4</v>
      </c>
      <c r="F8" s="32">
        <v>2</v>
      </c>
      <c r="G8" s="32" t="s">
        <v>0</v>
      </c>
      <c r="H8" s="32" t="s">
        <v>1</v>
      </c>
      <c r="I8" s="32" t="s">
        <v>2</v>
      </c>
      <c r="J8" s="32" t="s">
        <v>3</v>
      </c>
      <c r="K8" s="32" t="s">
        <v>2</v>
      </c>
      <c r="U8" s="26"/>
    </row>
    <row r="9" spans="1:24" ht="70" customHeight="1" thickTop="1" thickBot="1" x14ac:dyDescent="0.45">
      <c r="A9" s="27">
        <v>706</v>
      </c>
      <c r="B9" s="34">
        <v>28</v>
      </c>
      <c r="C9" s="32">
        <v>2</v>
      </c>
      <c r="D9" s="32">
        <f t="shared" si="0"/>
        <v>22</v>
      </c>
      <c r="E9" s="30">
        <v>4</v>
      </c>
      <c r="F9" s="32"/>
      <c r="G9" s="32" t="s">
        <v>3</v>
      </c>
      <c r="H9" s="32" t="s">
        <v>1</v>
      </c>
      <c r="I9" s="32" t="s">
        <v>1</v>
      </c>
      <c r="J9" s="32" t="s">
        <v>0</v>
      </c>
      <c r="K9" s="32" t="s">
        <v>0</v>
      </c>
      <c r="U9" s="26"/>
    </row>
    <row r="10" spans="1:24" ht="70" customHeight="1" thickTop="1" thickBot="1" x14ac:dyDescent="0.45">
      <c r="A10" s="83">
        <v>707</v>
      </c>
      <c r="B10" s="34">
        <v>27</v>
      </c>
      <c r="C10" s="32"/>
      <c r="D10" s="32">
        <f t="shared" si="0"/>
        <v>25</v>
      </c>
      <c r="E10" s="32">
        <v>2</v>
      </c>
      <c r="F10" s="32"/>
      <c r="G10" s="32"/>
      <c r="H10" s="32"/>
      <c r="I10" s="32"/>
      <c r="J10" s="32"/>
      <c r="K10" s="32"/>
      <c r="U10" s="26"/>
    </row>
    <row r="11" spans="1:24" ht="70" customHeight="1" thickTop="1" thickBot="1" x14ac:dyDescent="0.45">
      <c r="A11" s="27">
        <v>708</v>
      </c>
      <c r="B11" s="32">
        <v>28</v>
      </c>
      <c r="C11" s="32">
        <v>1</v>
      </c>
      <c r="D11" s="32">
        <f t="shared" si="0"/>
        <v>24</v>
      </c>
      <c r="E11" s="30">
        <v>3</v>
      </c>
      <c r="F11" s="32"/>
      <c r="G11" s="32" t="s">
        <v>1</v>
      </c>
      <c r="H11" s="32" t="s">
        <v>2</v>
      </c>
      <c r="I11" s="32" t="s">
        <v>1</v>
      </c>
      <c r="J11" s="32" t="s">
        <v>2</v>
      </c>
      <c r="K11" s="32" t="s">
        <v>0</v>
      </c>
      <c r="U11" s="26"/>
    </row>
    <row r="12" spans="1:24" ht="70" customHeight="1" thickTop="1" thickBot="1" x14ac:dyDescent="0.45">
      <c r="A12" s="27">
        <v>709</v>
      </c>
      <c r="B12" s="32">
        <v>27</v>
      </c>
      <c r="C12" s="32">
        <v>1</v>
      </c>
      <c r="D12" s="32">
        <f t="shared" si="0"/>
        <v>20</v>
      </c>
      <c r="E12" s="30">
        <v>4</v>
      </c>
      <c r="F12" s="32">
        <v>2</v>
      </c>
      <c r="G12" s="32" t="s">
        <v>3</v>
      </c>
      <c r="H12" s="32" t="s">
        <v>3</v>
      </c>
      <c r="I12" s="32" t="s">
        <v>2</v>
      </c>
      <c r="J12" s="32" t="s">
        <v>3</v>
      </c>
      <c r="K12" s="32" t="s">
        <v>0</v>
      </c>
      <c r="U12" s="26"/>
    </row>
    <row r="13" spans="1:24" ht="70" customHeight="1" thickTop="1" thickBot="1" x14ac:dyDescent="0.45">
      <c r="A13" s="27">
        <v>710</v>
      </c>
      <c r="B13" s="34">
        <v>26</v>
      </c>
      <c r="C13" s="32"/>
      <c r="D13" s="32">
        <f t="shared" si="0"/>
        <v>22</v>
      </c>
      <c r="E13" s="33">
        <v>3</v>
      </c>
      <c r="F13" s="32">
        <v>1</v>
      </c>
      <c r="G13" s="32" t="s">
        <v>3</v>
      </c>
      <c r="H13" s="32" t="s">
        <v>2</v>
      </c>
      <c r="I13" s="32" t="s">
        <v>3</v>
      </c>
      <c r="J13" s="32" t="s">
        <v>2</v>
      </c>
      <c r="K13" s="32" t="s">
        <v>3</v>
      </c>
      <c r="U13" s="26"/>
    </row>
    <row r="14" spans="1:24" ht="70" customHeight="1" thickTop="1" thickBot="1" x14ac:dyDescent="0.45">
      <c r="A14" s="27">
        <v>711</v>
      </c>
      <c r="B14" s="32">
        <v>27</v>
      </c>
      <c r="C14" s="32"/>
      <c r="D14" s="32">
        <f t="shared" si="0"/>
        <v>22</v>
      </c>
      <c r="E14" s="32">
        <v>5</v>
      </c>
      <c r="F14" s="32"/>
      <c r="G14" s="32" t="s">
        <v>0</v>
      </c>
      <c r="H14" s="32" t="s">
        <v>1</v>
      </c>
      <c r="I14" s="32" t="s">
        <v>3</v>
      </c>
      <c r="J14" s="32" t="s">
        <v>1</v>
      </c>
      <c r="K14" s="32" t="s">
        <v>0</v>
      </c>
      <c r="U14" s="26"/>
    </row>
    <row r="15" spans="1:24" ht="70" customHeight="1" thickTop="1" thickBot="1" x14ac:dyDescent="0.45">
      <c r="A15" s="27">
        <v>712</v>
      </c>
      <c r="B15" s="32">
        <v>28</v>
      </c>
      <c r="C15" s="32"/>
      <c r="D15" s="32">
        <f t="shared" si="0"/>
        <v>21</v>
      </c>
      <c r="E15" s="30">
        <v>7</v>
      </c>
      <c r="F15" s="32"/>
      <c r="G15" s="32" t="s">
        <v>1</v>
      </c>
      <c r="H15" s="32" t="s">
        <v>1</v>
      </c>
      <c r="I15" s="32" t="s">
        <v>1</v>
      </c>
      <c r="J15" s="32" t="s">
        <v>1</v>
      </c>
      <c r="K15" s="32" t="s">
        <v>1</v>
      </c>
      <c r="U15" s="26"/>
    </row>
    <row r="16" spans="1:24" ht="70" customHeight="1" thickTop="1" thickBot="1" x14ac:dyDescent="0.45">
      <c r="A16" s="27">
        <v>713</v>
      </c>
      <c r="B16" s="34">
        <v>28</v>
      </c>
      <c r="C16" s="32">
        <v>1</v>
      </c>
      <c r="D16" s="32">
        <f t="shared" si="0"/>
        <v>22</v>
      </c>
      <c r="E16" s="32">
        <v>5</v>
      </c>
      <c r="F16" s="32"/>
      <c r="G16" s="32" t="s">
        <v>1</v>
      </c>
      <c r="H16" s="32" t="s">
        <v>3</v>
      </c>
      <c r="I16" s="32" t="s">
        <v>2</v>
      </c>
      <c r="J16" s="32" t="s">
        <v>3</v>
      </c>
      <c r="K16" s="32" t="s">
        <v>1</v>
      </c>
      <c r="N16" s="26" t="s">
        <v>240</v>
      </c>
      <c r="O16" s="26" t="s">
        <v>241</v>
      </c>
      <c r="P16" s="26" t="s">
        <v>242</v>
      </c>
      <c r="Q16" s="26" t="s">
        <v>243</v>
      </c>
      <c r="R16" s="26" t="s">
        <v>244</v>
      </c>
      <c r="T16" s="23"/>
      <c r="W16" s="26"/>
      <c r="X16" s="26"/>
    </row>
    <row r="17" spans="1:40" ht="70" customHeight="1" thickTop="1" thickBot="1" x14ac:dyDescent="0.45">
      <c r="A17" s="27">
        <v>714</v>
      </c>
      <c r="B17" s="32">
        <v>27</v>
      </c>
      <c r="C17" s="32">
        <v>3</v>
      </c>
      <c r="D17" s="32">
        <f t="shared" si="0"/>
        <v>20</v>
      </c>
      <c r="E17" s="30">
        <v>4</v>
      </c>
      <c r="F17" s="32"/>
      <c r="G17" s="32" t="s">
        <v>3</v>
      </c>
      <c r="H17" s="32" t="s">
        <v>0</v>
      </c>
      <c r="I17" s="32" t="s">
        <v>3</v>
      </c>
      <c r="J17" s="32" t="s">
        <v>0</v>
      </c>
      <c r="K17" s="32" t="s">
        <v>3</v>
      </c>
      <c r="L17" s="35" t="s">
        <v>0</v>
      </c>
      <c r="M17" s="26">
        <f>SUM(N17:S17)</f>
        <v>21</v>
      </c>
      <c r="N17" s="36">
        <v>4</v>
      </c>
      <c r="O17" s="36">
        <v>4</v>
      </c>
      <c r="P17" s="36">
        <v>4</v>
      </c>
      <c r="Q17" s="36">
        <v>3</v>
      </c>
      <c r="R17" s="36">
        <v>6</v>
      </c>
      <c r="T17" s="23"/>
      <c r="W17" s="26"/>
      <c r="X17" s="26"/>
    </row>
    <row r="18" spans="1:40" ht="70" customHeight="1" thickTop="1" thickBot="1" x14ac:dyDescent="0.45">
      <c r="A18" s="27">
        <v>715</v>
      </c>
      <c r="B18" s="34">
        <v>27</v>
      </c>
      <c r="C18" s="32">
        <v>1</v>
      </c>
      <c r="D18" s="32">
        <f t="shared" si="0"/>
        <v>22</v>
      </c>
      <c r="E18" s="30">
        <v>4</v>
      </c>
      <c r="F18" s="32"/>
      <c r="G18" s="32" t="s">
        <v>2</v>
      </c>
      <c r="H18" s="32" t="s">
        <v>2</v>
      </c>
      <c r="I18" s="32" t="s">
        <v>0</v>
      </c>
      <c r="J18" s="32" t="s">
        <v>3</v>
      </c>
      <c r="K18" s="32" t="s">
        <v>1</v>
      </c>
      <c r="L18" s="36" t="s">
        <v>1</v>
      </c>
      <c r="M18" s="26">
        <f>SUM(N18:S18)</f>
        <v>18</v>
      </c>
      <c r="N18" s="36">
        <v>5</v>
      </c>
      <c r="O18" s="36">
        <v>4</v>
      </c>
      <c r="P18" s="36">
        <v>3</v>
      </c>
      <c r="Q18" s="36">
        <v>3</v>
      </c>
      <c r="R18" s="36">
        <v>3</v>
      </c>
      <c r="T18" s="23"/>
      <c r="W18" s="26"/>
      <c r="X18" s="26"/>
      <c r="Y18" s="26"/>
      <c r="Z18" s="26"/>
      <c r="AM18" s="23"/>
      <c r="AN18" s="23"/>
    </row>
    <row r="19" spans="1:40" ht="70" customHeight="1" thickTop="1" thickBot="1" x14ac:dyDescent="0.45">
      <c r="A19" s="27">
        <v>716</v>
      </c>
      <c r="B19" s="34">
        <v>28</v>
      </c>
      <c r="C19" s="32">
        <v>1</v>
      </c>
      <c r="D19" s="32">
        <f t="shared" si="0"/>
        <v>24</v>
      </c>
      <c r="E19" s="33">
        <v>3</v>
      </c>
      <c r="F19" s="32"/>
      <c r="G19" s="32" t="s">
        <v>0</v>
      </c>
      <c r="H19" s="32" t="s">
        <v>0</v>
      </c>
      <c r="I19" s="32" t="s">
        <v>0</v>
      </c>
      <c r="J19" s="32" t="s">
        <v>2</v>
      </c>
      <c r="K19" s="32" t="s">
        <v>0</v>
      </c>
      <c r="L19" s="36" t="s">
        <v>2</v>
      </c>
      <c r="M19" s="26">
        <f>SUM(N19:S19)</f>
        <v>14</v>
      </c>
      <c r="N19" s="36">
        <v>1</v>
      </c>
      <c r="O19" s="36">
        <v>4</v>
      </c>
      <c r="P19" s="26">
        <v>3</v>
      </c>
      <c r="Q19" s="36">
        <v>3</v>
      </c>
      <c r="R19" s="36">
        <v>3</v>
      </c>
      <c r="T19" s="23"/>
      <c r="W19" s="26"/>
      <c r="X19" s="26"/>
      <c r="Y19" s="26"/>
      <c r="Z19" s="26"/>
      <c r="AK19" s="23"/>
      <c r="AL19" s="23"/>
      <c r="AM19" s="23"/>
      <c r="AN19" s="23"/>
    </row>
    <row r="20" spans="1:40" ht="70" customHeight="1" thickTop="1" thickBot="1" x14ac:dyDescent="0.45">
      <c r="A20" s="27">
        <v>717</v>
      </c>
      <c r="B20" s="32">
        <v>28</v>
      </c>
      <c r="C20" s="32"/>
      <c r="D20" s="32">
        <f t="shared" si="0"/>
        <v>23</v>
      </c>
      <c r="E20" s="30">
        <v>5</v>
      </c>
      <c r="F20" s="32"/>
      <c r="G20" s="32" t="s">
        <v>3</v>
      </c>
      <c r="H20" s="32" t="s">
        <v>3</v>
      </c>
      <c r="I20" s="32" t="s">
        <v>3</v>
      </c>
      <c r="J20" s="32" t="s">
        <v>3</v>
      </c>
      <c r="K20" s="32" t="s">
        <v>3</v>
      </c>
      <c r="L20" s="36" t="s">
        <v>32</v>
      </c>
      <c r="M20" s="26">
        <f>SUM(N20:S20)</f>
        <v>22</v>
      </c>
      <c r="N20" s="36">
        <v>5</v>
      </c>
      <c r="O20" s="36">
        <v>3</v>
      </c>
      <c r="P20" s="36">
        <v>5</v>
      </c>
      <c r="Q20" s="36">
        <v>6</v>
      </c>
      <c r="R20" s="36">
        <v>3</v>
      </c>
      <c r="T20" s="23"/>
      <c r="W20" s="26"/>
      <c r="X20" s="26"/>
      <c r="Y20" s="26"/>
      <c r="Z20" s="26"/>
      <c r="AK20" s="23"/>
      <c r="AL20" s="23"/>
      <c r="AM20" s="23"/>
      <c r="AN20" s="23"/>
    </row>
    <row r="21" spans="1:40" ht="70" customHeight="1" thickTop="1" thickBot="1" x14ac:dyDescent="0.45">
      <c r="A21" s="83">
        <v>718</v>
      </c>
      <c r="B21" s="34">
        <v>23</v>
      </c>
      <c r="C21" s="32"/>
      <c r="D21" s="32">
        <f t="shared" si="0"/>
        <v>20</v>
      </c>
      <c r="E21" s="33">
        <v>3</v>
      </c>
      <c r="F21" s="32"/>
      <c r="G21" s="32"/>
      <c r="H21" s="32"/>
      <c r="I21" s="32"/>
      <c r="J21" s="32"/>
      <c r="K21" s="32"/>
      <c r="L21" s="26">
        <v>18</v>
      </c>
      <c r="M21" s="26">
        <f>SUM(N21:S21)</f>
        <v>75</v>
      </c>
      <c r="N21" s="26">
        <f>SUM(N17:N20)</f>
        <v>15</v>
      </c>
      <c r="O21" s="26">
        <f t="shared" ref="O21:R21" si="1">SUM(O17:O20)</f>
        <v>15</v>
      </c>
      <c r="P21" s="26">
        <f t="shared" si="1"/>
        <v>15</v>
      </c>
      <c r="Q21" s="26">
        <f t="shared" si="1"/>
        <v>15</v>
      </c>
      <c r="R21" s="26">
        <f t="shared" si="1"/>
        <v>15</v>
      </c>
      <c r="T21" s="23"/>
      <c r="W21" s="26"/>
      <c r="X21" s="26"/>
      <c r="Y21" s="26"/>
      <c r="Z21" s="26"/>
      <c r="AK21" s="23"/>
      <c r="AL21" s="23"/>
      <c r="AM21" s="23"/>
      <c r="AN21" s="23"/>
    </row>
    <row r="22" spans="1:40" ht="70" customHeight="1" thickTop="1" x14ac:dyDescent="0.4">
      <c r="A22" s="37" t="s">
        <v>24</v>
      </c>
      <c r="B22" s="36">
        <f>SUM(B4:B21)</f>
        <v>490</v>
      </c>
      <c r="C22" s="36">
        <f>SUM(C4:C21)</f>
        <v>11</v>
      </c>
      <c r="D22" s="36">
        <f>SUM(D4:D21)</f>
        <v>410</v>
      </c>
      <c r="E22" s="36">
        <f>SUM(E4:E21)</f>
        <v>64</v>
      </c>
      <c r="F22" s="36">
        <f>SUM(F4:F21)</f>
        <v>5</v>
      </c>
      <c r="G22" s="36"/>
      <c r="H22" s="36"/>
      <c r="I22" s="38"/>
      <c r="J22" s="38"/>
      <c r="K22" s="38"/>
      <c r="Y22" s="26"/>
      <c r="Z22" s="26"/>
      <c r="AK22" s="23"/>
      <c r="AL22" s="23"/>
      <c r="AM22" s="23"/>
      <c r="AN22" s="23"/>
    </row>
    <row r="23" spans="1:40" ht="70" customHeight="1" x14ac:dyDescent="0.4">
      <c r="A23" s="37"/>
      <c r="B23" s="36"/>
      <c r="C23" s="36"/>
      <c r="D23" s="36"/>
      <c r="E23" s="36"/>
      <c r="F23" s="36"/>
      <c r="G23" s="36"/>
      <c r="H23" s="36"/>
      <c r="I23" s="38"/>
      <c r="J23" s="38"/>
      <c r="K23" s="38"/>
      <c r="Y23" s="26"/>
      <c r="Z23" s="26"/>
      <c r="AK23" s="23"/>
      <c r="AL23" s="23"/>
      <c r="AM23" s="23"/>
      <c r="AN23" s="23"/>
    </row>
    <row r="24" spans="1:40" ht="70" customHeight="1" x14ac:dyDescent="0.4">
      <c r="A24" s="37"/>
      <c r="B24" s="36"/>
      <c r="C24" s="36"/>
      <c r="D24" s="36"/>
      <c r="E24" s="36"/>
      <c r="F24" s="36"/>
      <c r="G24" s="36"/>
      <c r="H24" s="36"/>
      <c r="I24" s="38"/>
      <c r="J24" s="38"/>
      <c r="K24" s="38"/>
      <c r="Y24" s="26"/>
      <c r="Z24" s="26"/>
      <c r="AK24" s="23"/>
      <c r="AL24" s="23"/>
      <c r="AM24" s="23"/>
      <c r="AN24" s="23"/>
    </row>
    <row r="25" spans="1:40" ht="70" customHeight="1" x14ac:dyDescent="0.4">
      <c r="A25" s="92" t="s">
        <v>25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Y25" s="26"/>
      <c r="Z25" s="26"/>
      <c r="AK25" s="23"/>
      <c r="AL25" s="23"/>
      <c r="AM25" s="23"/>
      <c r="AN25" s="23"/>
    </row>
    <row r="26" spans="1:40" ht="70" customHeight="1" thickBot="1" x14ac:dyDescent="0.45">
      <c r="A26" s="91" t="s">
        <v>254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AM26" s="23"/>
      <c r="AN26" s="23"/>
    </row>
    <row r="27" spans="1:40" ht="70" customHeight="1" thickTop="1" thickBot="1" x14ac:dyDescent="0.45">
      <c r="A27" s="27" t="s">
        <v>26</v>
      </c>
      <c r="B27" s="28" t="s">
        <v>27</v>
      </c>
      <c r="C27" s="28" t="s">
        <v>28</v>
      </c>
      <c r="D27" s="29" t="s">
        <v>29</v>
      </c>
      <c r="E27" s="28" t="s">
        <v>30</v>
      </c>
      <c r="F27" s="30" t="s">
        <v>31</v>
      </c>
      <c r="G27" s="30" t="s">
        <v>256</v>
      </c>
      <c r="H27" s="31" t="s">
        <v>258</v>
      </c>
      <c r="I27" s="31" t="s">
        <v>260</v>
      </c>
      <c r="J27" s="31" t="s">
        <v>264</v>
      </c>
      <c r="K27" s="31" t="s">
        <v>262</v>
      </c>
    </row>
    <row r="28" spans="1:40" ht="70" customHeight="1" thickTop="1" thickBot="1" x14ac:dyDescent="0.45">
      <c r="A28" s="27">
        <v>801</v>
      </c>
      <c r="B28" s="32">
        <v>28</v>
      </c>
      <c r="C28" s="32"/>
      <c r="D28" s="32">
        <f t="shared" ref="D28:D47" si="2">B28-C28-E28-F28</f>
        <v>23</v>
      </c>
      <c r="E28" s="32">
        <v>5</v>
      </c>
      <c r="F28" s="32"/>
      <c r="G28" s="32" t="s">
        <v>0</v>
      </c>
      <c r="H28" s="32" t="s">
        <v>2</v>
      </c>
      <c r="I28" s="32" t="s">
        <v>3</v>
      </c>
      <c r="J28" s="32" t="s">
        <v>2</v>
      </c>
      <c r="K28" s="32" t="s">
        <v>1</v>
      </c>
      <c r="U28" s="26"/>
    </row>
    <row r="29" spans="1:40" ht="70" customHeight="1" thickTop="1" thickBot="1" x14ac:dyDescent="0.45">
      <c r="A29" s="27">
        <v>802</v>
      </c>
      <c r="B29" s="32">
        <v>28</v>
      </c>
      <c r="C29" s="32">
        <v>1</v>
      </c>
      <c r="D29" s="32">
        <f t="shared" si="2"/>
        <v>23</v>
      </c>
      <c r="E29" s="30">
        <v>4</v>
      </c>
      <c r="F29" s="32"/>
      <c r="G29" s="32" t="s">
        <v>2</v>
      </c>
      <c r="H29" s="32" t="s">
        <v>2</v>
      </c>
      <c r="I29" s="32" t="s">
        <v>2</v>
      </c>
      <c r="J29" s="32" t="s">
        <v>2</v>
      </c>
      <c r="K29" s="32" t="s">
        <v>2</v>
      </c>
      <c r="U29" s="26"/>
    </row>
    <row r="30" spans="1:40" ht="70" customHeight="1" thickTop="1" thickBot="1" x14ac:dyDescent="0.45">
      <c r="A30" s="27">
        <v>803</v>
      </c>
      <c r="B30" s="34">
        <v>28</v>
      </c>
      <c r="C30" s="32"/>
      <c r="D30" s="32">
        <f t="shared" si="2"/>
        <v>24</v>
      </c>
      <c r="E30" s="30">
        <v>3</v>
      </c>
      <c r="F30" s="32">
        <v>1</v>
      </c>
      <c r="G30" s="32" t="s">
        <v>1</v>
      </c>
      <c r="H30" s="32" t="s">
        <v>2</v>
      </c>
      <c r="I30" s="32" t="s">
        <v>1</v>
      </c>
      <c r="J30" s="32" t="s">
        <v>2</v>
      </c>
      <c r="K30" s="32" t="s">
        <v>1</v>
      </c>
      <c r="U30" s="26"/>
    </row>
    <row r="31" spans="1:40" ht="70" customHeight="1" thickTop="1" thickBot="1" x14ac:dyDescent="0.45">
      <c r="A31" s="27">
        <v>804</v>
      </c>
      <c r="B31" s="34">
        <v>26</v>
      </c>
      <c r="C31" s="32"/>
      <c r="D31" s="32">
        <f t="shared" si="2"/>
        <v>23</v>
      </c>
      <c r="E31" s="32">
        <v>3</v>
      </c>
      <c r="F31" s="32"/>
      <c r="G31" s="32" t="s">
        <v>1</v>
      </c>
      <c r="H31" s="32" t="s">
        <v>2</v>
      </c>
      <c r="I31" s="32" t="s">
        <v>3</v>
      </c>
      <c r="J31" s="32" t="s">
        <v>2</v>
      </c>
      <c r="K31" s="32" t="s">
        <v>0</v>
      </c>
      <c r="U31" s="26"/>
    </row>
    <row r="32" spans="1:40" ht="70" customHeight="1" thickTop="1" thickBot="1" x14ac:dyDescent="0.45">
      <c r="A32" s="27">
        <v>805</v>
      </c>
      <c r="B32" s="32">
        <v>28</v>
      </c>
      <c r="C32" s="32"/>
      <c r="D32" s="32">
        <f t="shared" si="2"/>
        <v>27</v>
      </c>
      <c r="E32" s="32">
        <v>1</v>
      </c>
      <c r="F32" s="32"/>
      <c r="G32" s="32" t="s">
        <v>2</v>
      </c>
      <c r="H32" s="32" t="s">
        <v>0</v>
      </c>
      <c r="I32" s="32" t="s">
        <v>3</v>
      </c>
      <c r="J32" s="32" t="s">
        <v>2</v>
      </c>
      <c r="K32" s="32" t="s">
        <v>2</v>
      </c>
      <c r="U32" s="26"/>
    </row>
    <row r="33" spans="1:40" ht="70" customHeight="1" thickTop="1" thickBot="1" x14ac:dyDescent="0.45">
      <c r="A33" s="83">
        <v>806</v>
      </c>
      <c r="B33" s="34">
        <v>28</v>
      </c>
      <c r="C33" s="32"/>
      <c r="D33" s="32">
        <f t="shared" si="2"/>
        <v>24</v>
      </c>
      <c r="E33" s="30">
        <v>4</v>
      </c>
      <c r="F33" s="32"/>
      <c r="G33" s="32"/>
      <c r="H33" s="32"/>
      <c r="I33" s="32"/>
      <c r="J33" s="32"/>
      <c r="K33" s="32"/>
      <c r="U33" s="26"/>
    </row>
    <row r="34" spans="1:40" ht="70" customHeight="1" thickTop="1" thickBot="1" x14ac:dyDescent="0.45">
      <c r="A34" s="27">
        <v>807</v>
      </c>
      <c r="B34" s="32">
        <v>28</v>
      </c>
      <c r="C34" s="32"/>
      <c r="D34" s="32">
        <f t="shared" si="2"/>
        <v>27</v>
      </c>
      <c r="E34" s="32">
        <v>1</v>
      </c>
      <c r="F34" s="32"/>
      <c r="G34" s="32" t="s">
        <v>2</v>
      </c>
      <c r="H34" s="32" t="s">
        <v>0</v>
      </c>
      <c r="I34" s="32" t="s">
        <v>0</v>
      </c>
      <c r="J34" s="32" t="s">
        <v>2</v>
      </c>
      <c r="K34" s="32" t="s">
        <v>2</v>
      </c>
      <c r="U34" s="26"/>
    </row>
    <row r="35" spans="1:40" ht="70" customHeight="1" thickTop="1" thickBot="1" x14ac:dyDescent="0.45">
      <c r="A35" s="27">
        <v>808</v>
      </c>
      <c r="B35" s="32">
        <v>27</v>
      </c>
      <c r="C35" s="32"/>
      <c r="D35" s="32">
        <f t="shared" si="2"/>
        <v>21</v>
      </c>
      <c r="E35" s="30">
        <v>6</v>
      </c>
      <c r="F35" s="32"/>
      <c r="G35" s="32" t="s">
        <v>1</v>
      </c>
      <c r="H35" s="32" t="s">
        <v>1</v>
      </c>
      <c r="I35" s="32" t="s">
        <v>1</v>
      </c>
      <c r="J35" s="32" t="s">
        <v>1</v>
      </c>
      <c r="K35" s="32" t="s">
        <v>1</v>
      </c>
      <c r="U35" s="26"/>
    </row>
    <row r="36" spans="1:40" ht="70" customHeight="1" thickTop="1" thickBot="1" x14ac:dyDescent="0.45">
      <c r="A36" s="27">
        <v>809</v>
      </c>
      <c r="B36" s="32">
        <v>27</v>
      </c>
      <c r="C36" s="32"/>
      <c r="D36" s="32">
        <f t="shared" si="2"/>
        <v>24</v>
      </c>
      <c r="E36" s="32">
        <v>3</v>
      </c>
      <c r="F36" s="32"/>
      <c r="G36" s="32" t="s">
        <v>3</v>
      </c>
      <c r="H36" s="32" t="s">
        <v>3</v>
      </c>
      <c r="I36" s="32" t="s">
        <v>1</v>
      </c>
      <c r="J36" s="32" t="s">
        <v>3</v>
      </c>
      <c r="K36" s="32" t="s">
        <v>2</v>
      </c>
      <c r="U36" s="26"/>
    </row>
    <row r="37" spans="1:40" ht="70" customHeight="1" thickTop="1" thickBot="1" x14ac:dyDescent="0.45">
      <c r="A37" s="27">
        <v>810</v>
      </c>
      <c r="B37" s="32">
        <v>27</v>
      </c>
      <c r="C37" s="32">
        <v>1</v>
      </c>
      <c r="D37" s="32">
        <f t="shared" si="2"/>
        <v>22</v>
      </c>
      <c r="E37" s="32">
        <v>4</v>
      </c>
      <c r="F37" s="32"/>
      <c r="G37" s="32" t="s">
        <v>2</v>
      </c>
      <c r="H37" s="32" t="s">
        <v>3</v>
      </c>
      <c r="I37" s="32" t="s">
        <v>1</v>
      </c>
      <c r="J37" s="32" t="s">
        <v>3</v>
      </c>
      <c r="K37" s="32" t="s">
        <v>2</v>
      </c>
      <c r="U37" s="26"/>
    </row>
    <row r="38" spans="1:40" ht="70" customHeight="1" thickTop="1" thickBot="1" x14ac:dyDescent="0.45">
      <c r="A38" s="27">
        <v>811</v>
      </c>
      <c r="B38" s="32">
        <v>28</v>
      </c>
      <c r="C38" s="32"/>
      <c r="D38" s="32">
        <f t="shared" si="2"/>
        <v>22</v>
      </c>
      <c r="E38" s="32">
        <v>4</v>
      </c>
      <c r="F38" s="32">
        <v>2</v>
      </c>
      <c r="G38" s="32" t="s">
        <v>1</v>
      </c>
      <c r="H38" s="32" t="s">
        <v>2</v>
      </c>
      <c r="I38" s="32" t="s">
        <v>3</v>
      </c>
      <c r="J38" s="32" t="s">
        <v>1</v>
      </c>
      <c r="K38" s="32" t="s">
        <v>2</v>
      </c>
      <c r="U38" s="26"/>
    </row>
    <row r="39" spans="1:40" ht="70" customHeight="1" thickTop="1" thickBot="1" x14ac:dyDescent="0.45">
      <c r="A39" s="27">
        <v>812</v>
      </c>
      <c r="B39" s="32">
        <v>27</v>
      </c>
      <c r="C39" s="32"/>
      <c r="D39" s="32">
        <f t="shared" si="2"/>
        <v>21</v>
      </c>
      <c r="E39" s="30">
        <v>6</v>
      </c>
      <c r="F39" s="32"/>
      <c r="G39" s="32" t="s">
        <v>2</v>
      </c>
      <c r="H39" s="32" t="s">
        <v>2</v>
      </c>
      <c r="I39" s="32" t="s">
        <v>2</v>
      </c>
      <c r="J39" s="32" t="s">
        <v>2</v>
      </c>
      <c r="K39" s="32" t="s">
        <v>2</v>
      </c>
      <c r="U39" s="26"/>
    </row>
    <row r="40" spans="1:40" ht="70" customHeight="1" thickTop="1" thickBot="1" x14ac:dyDescent="0.45">
      <c r="A40" s="27">
        <v>813</v>
      </c>
      <c r="B40" s="32">
        <v>27</v>
      </c>
      <c r="C40" s="32">
        <v>2</v>
      </c>
      <c r="D40" s="32">
        <f t="shared" si="2"/>
        <v>21</v>
      </c>
      <c r="E40" s="32">
        <v>4</v>
      </c>
      <c r="F40" s="32"/>
      <c r="G40" s="32" t="s">
        <v>2</v>
      </c>
      <c r="H40" s="32" t="s">
        <v>1</v>
      </c>
      <c r="I40" s="32" t="s">
        <v>3</v>
      </c>
      <c r="J40" s="32" t="s">
        <v>1</v>
      </c>
      <c r="K40" s="32" t="s">
        <v>2</v>
      </c>
      <c r="U40" s="26"/>
    </row>
    <row r="41" spans="1:40" ht="70" customHeight="1" thickTop="1" thickBot="1" x14ac:dyDescent="0.45">
      <c r="A41" s="27">
        <v>814</v>
      </c>
      <c r="B41" s="32">
        <v>26</v>
      </c>
      <c r="C41" s="32"/>
      <c r="D41" s="32">
        <f t="shared" si="2"/>
        <v>24</v>
      </c>
      <c r="E41" s="32">
        <v>2</v>
      </c>
      <c r="F41" s="32"/>
      <c r="G41" s="32" t="s">
        <v>3</v>
      </c>
      <c r="H41" s="32" t="s">
        <v>2</v>
      </c>
      <c r="I41" s="32" t="s">
        <v>1</v>
      </c>
      <c r="J41" s="32" t="s">
        <v>0</v>
      </c>
      <c r="K41" s="32" t="s">
        <v>3</v>
      </c>
      <c r="U41" s="26"/>
    </row>
    <row r="42" spans="1:40" ht="70" customHeight="1" thickTop="1" thickBot="1" x14ac:dyDescent="0.45">
      <c r="A42" s="27">
        <v>815</v>
      </c>
      <c r="B42" s="32">
        <v>27</v>
      </c>
      <c r="C42" s="32"/>
      <c r="D42" s="32">
        <f t="shared" si="2"/>
        <v>21</v>
      </c>
      <c r="E42" s="30">
        <v>5</v>
      </c>
      <c r="F42" s="32">
        <v>1</v>
      </c>
      <c r="G42" s="32" t="s">
        <v>1</v>
      </c>
      <c r="H42" s="32" t="s">
        <v>1</v>
      </c>
      <c r="I42" s="32" t="s">
        <v>2</v>
      </c>
      <c r="J42" s="32" t="s">
        <v>2</v>
      </c>
      <c r="K42" s="32" t="s">
        <v>3</v>
      </c>
      <c r="N42" s="26" t="s">
        <v>182</v>
      </c>
      <c r="O42" s="26" t="s">
        <v>185</v>
      </c>
      <c r="P42" s="26" t="s">
        <v>4</v>
      </c>
      <c r="Q42" s="26" t="s">
        <v>5</v>
      </c>
      <c r="R42" s="26" t="s">
        <v>6</v>
      </c>
      <c r="T42" s="23"/>
      <c r="X42" s="26"/>
    </row>
    <row r="43" spans="1:40" ht="70" customHeight="1" thickTop="1" thickBot="1" x14ac:dyDescent="0.45">
      <c r="A43" s="27">
        <v>816</v>
      </c>
      <c r="B43" s="34">
        <v>26</v>
      </c>
      <c r="C43" s="32"/>
      <c r="D43" s="32">
        <f t="shared" si="2"/>
        <v>23</v>
      </c>
      <c r="E43" s="32">
        <v>3</v>
      </c>
      <c r="F43" s="32"/>
      <c r="G43" s="32" t="s">
        <v>2</v>
      </c>
      <c r="H43" s="32" t="s">
        <v>2</v>
      </c>
      <c r="I43" s="32" t="s">
        <v>2</v>
      </c>
      <c r="J43" s="32" t="s">
        <v>2</v>
      </c>
      <c r="K43" s="32" t="s">
        <v>2</v>
      </c>
      <c r="L43" s="35" t="s">
        <v>0</v>
      </c>
      <c r="M43" s="26">
        <f>SUM(N43:S43)</f>
        <v>9</v>
      </c>
      <c r="N43" s="26">
        <v>3</v>
      </c>
      <c r="O43" s="26">
        <v>2</v>
      </c>
      <c r="P43" s="36">
        <v>1</v>
      </c>
      <c r="Q43" s="36">
        <v>1</v>
      </c>
      <c r="R43" s="36">
        <v>2</v>
      </c>
      <c r="S43" s="36"/>
      <c r="T43" s="23"/>
      <c r="X43" s="26"/>
    </row>
    <row r="44" spans="1:40" ht="70" customHeight="1" thickTop="1" thickBot="1" x14ac:dyDescent="0.45">
      <c r="A44" s="83">
        <v>817</v>
      </c>
      <c r="B44" s="34">
        <v>26</v>
      </c>
      <c r="C44" s="32">
        <v>1</v>
      </c>
      <c r="D44" s="32">
        <f t="shared" si="2"/>
        <v>21</v>
      </c>
      <c r="E44" s="30">
        <v>4</v>
      </c>
      <c r="F44" s="32"/>
      <c r="G44" s="32"/>
      <c r="H44" s="32"/>
      <c r="I44" s="32"/>
      <c r="J44" s="32"/>
      <c r="K44" s="32"/>
      <c r="L44" s="36" t="s">
        <v>1</v>
      </c>
      <c r="M44" s="26">
        <f>SUM(N44:S44)</f>
        <v>24</v>
      </c>
      <c r="N44" s="26">
        <v>6</v>
      </c>
      <c r="O44" s="26">
        <v>5</v>
      </c>
      <c r="P44" s="36">
        <v>6</v>
      </c>
      <c r="Q44" s="36">
        <v>3</v>
      </c>
      <c r="R44" s="36">
        <v>4</v>
      </c>
      <c r="S44" s="36"/>
      <c r="T44" s="23"/>
      <c r="X44" s="26"/>
      <c r="Y44" s="26"/>
      <c r="Z44" s="26"/>
      <c r="AM44" s="23"/>
      <c r="AN44" s="23"/>
    </row>
    <row r="45" spans="1:40" ht="70" customHeight="1" thickTop="1" thickBot="1" x14ac:dyDescent="0.45">
      <c r="A45" s="27">
        <v>818</v>
      </c>
      <c r="B45" s="32">
        <v>26</v>
      </c>
      <c r="C45" s="32"/>
      <c r="D45" s="32">
        <f t="shared" si="2"/>
        <v>23</v>
      </c>
      <c r="E45" s="32">
        <v>3</v>
      </c>
      <c r="F45" s="32"/>
      <c r="G45" s="32" t="s">
        <v>0</v>
      </c>
      <c r="H45" s="32" t="s">
        <v>1</v>
      </c>
      <c r="I45" s="32" t="s">
        <v>2</v>
      </c>
      <c r="J45" s="32" t="s">
        <v>3</v>
      </c>
      <c r="K45" s="32" t="s">
        <v>0</v>
      </c>
      <c r="L45" s="36" t="s">
        <v>2</v>
      </c>
      <c r="M45" s="26">
        <f>SUM(N45:S45)</f>
        <v>40</v>
      </c>
      <c r="N45" s="26">
        <v>7</v>
      </c>
      <c r="O45" s="26">
        <v>8</v>
      </c>
      <c r="P45" s="36">
        <v>6</v>
      </c>
      <c r="Q45" s="36">
        <v>9</v>
      </c>
      <c r="R45" s="36">
        <v>10</v>
      </c>
      <c r="S45" s="36"/>
      <c r="T45" s="23"/>
      <c r="X45" s="26"/>
      <c r="Y45" s="26"/>
      <c r="Z45" s="26"/>
      <c r="AN45" s="23"/>
    </row>
    <row r="46" spans="1:40" ht="70" customHeight="1" thickTop="1" thickBot="1" x14ac:dyDescent="0.45">
      <c r="A46" s="27">
        <v>819</v>
      </c>
      <c r="B46" s="34">
        <v>17</v>
      </c>
      <c r="C46" s="32"/>
      <c r="D46" s="32">
        <f t="shared" si="2"/>
        <v>13</v>
      </c>
      <c r="E46" s="32">
        <v>4</v>
      </c>
      <c r="F46" s="32"/>
      <c r="G46" s="32" t="s">
        <v>1</v>
      </c>
      <c r="H46" s="32" t="s">
        <v>3</v>
      </c>
      <c r="I46" s="32" t="s">
        <v>1</v>
      </c>
      <c r="J46" s="32" t="s">
        <v>3</v>
      </c>
      <c r="K46" s="32" t="s">
        <v>1</v>
      </c>
      <c r="L46" s="36" t="s">
        <v>32</v>
      </c>
      <c r="M46" s="26">
        <f>SUM(N46:S46)</f>
        <v>17</v>
      </c>
      <c r="N46" s="26">
        <v>2</v>
      </c>
      <c r="O46" s="26">
        <v>3</v>
      </c>
      <c r="P46" s="36">
        <v>5</v>
      </c>
      <c r="Q46" s="36">
        <v>5</v>
      </c>
      <c r="R46" s="36">
        <v>2</v>
      </c>
      <c r="S46" s="36"/>
      <c r="T46" s="23"/>
      <c r="X46" s="26"/>
      <c r="Y46" s="26"/>
      <c r="Z46" s="26"/>
      <c r="AN46" s="23"/>
    </row>
    <row r="47" spans="1:40" ht="70" customHeight="1" thickTop="1" thickBot="1" x14ac:dyDescent="0.45">
      <c r="A47" s="27">
        <v>820</v>
      </c>
      <c r="B47" s="32">
        <v>22</v>
      </c>
      <c r="C47" s="32"/>
      <c r="D47" s="32">
        <f t="shared" si="2"/>
        <v>17</v>
      </c>
      <c r="E47" s="30">
        <v>5</v>
      </c>
      <c r="F47" s="32"/>
      <c r="G47" s="32" t="s">
        <v>0</v>
      </c>
      <c r="H47" s="32" t="s">
        <v>1</v>
      </c>
      <c r="I47" s="32" t="s">
        <v>2</v>
      </c>
      <c r="J47" s="32" t="s">
        <v>3</v>
      </c>
      <c r="K47" s="32" t="s">
        <v>2</v>
      </c>
      <c r="L47" s="26">
        <v>20</v>
      </c>
      <c r="M47" s="26">
        <f>SUM(N47:S47)</f>
        <v>90</v>
      </c>
      <c r="N47" s="26">
        <f>SUM(N43:N46)</f>
        <v>18</v>
      </c>
      <c r="O47" s="26">
        <f t="shared" ref="O47:R47" si="3">SUM(O43:O46)</f>
        <v>18</v>
      </c>
      <c r="P47" s="26">
        <f t="shared" si="3"/>
        <v>18</v>
      </c>
      <c r="Q47" s="26">
        <f t="shared" si="3"/>
        <v>18</v>
      </c>
      <c r="R47" s="26">
        <f t="shared" si="3"/>
        <v>18</v>
      </c>
      <c r="T47" s="23"/>
      <c r="X47" s="26"/>
      <c r="Y47" s="26"/>
      <c r="Z47" s="26"/>
      <c r="AN47" s="23"/>
    </row>
    <row r="48" spans="1:40" ht="70" customHeight="1" thickTop="1" x14ac:dyDescent="0.4">
      <c r="A48" s="39" t="s">
        <v>24</v>
      </c>
      <c r="B48" s="40">
        <f>SUM(B28:B47)</f>
        <v>527</v>
      </c>
      <c r="C48" s="40">
        <f>SUM(C28:C47)</f>
        <v>5</v>
      </c>
      <c r="D48" s="40">
        <f>SUM(D28:D47)</f>
        <v>444</v>
      </c>
      <c r="E48" s="40">
        <f>SUM(E28:E47)</f>
        <v>74</v>
      </c>
      <c r="F48" s="40">
        <f>SUM(F28:F47)</f>
        <v>4</v>
      </c>
      <c r="G48" s="40"/>
      <c r="H48" s="40"/>
      <c r="I48" s="40"/>
      <c r="J48" s="40"/>
      <c r="K48" s="41"/>
      <c r="U48" s="26"/>
      <c r="Y48" s="26"/>
      <c r="Z48" s="26"/>
      <c r="AN48" s="23"/>
    </row>
    <row r="49" spans="1:40" ht="70" customHeight="1" x14ac:dyDescent="0.4">
      <c r="A49" s="93" t="s">
        <v>25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AN49" s="23"/>
    </row>
    <row r="50" spans="1:40" ht="70" customHeight="1" thickBot="1" x14ac:dyDescent="0.45">
      <c r="A50" s="91" t="s">
        <v>254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AN50" s="23"/>
    </row>
    <row r="51" spans="1:40" ht="70" customHeight="1" thickTop="1" thickBot="1" x14ac:dyDescent="0.45">
      <c r="A51" s="27" t="s">
        <v>26</v>
      </c>
      <c r="B51" s="28" t="s">
        <v>27</v>
      </c>
      <c r="C51" s="28" t="s">
        <v>28</v>
      </c>
      <c r="D51" s="29" t="s">
        <v>29</v>
      </c>
      <c r="E51" s="28" t="s">
        <v>30</v>
      </c>
      <c r="F51" s="30" t="s">
        <v>31</v>
      </c>
      <c r="G51" s="30" t="s">
        <v>256</v>
      </c>
      <c r="H51" s="31" t="s">
        <v>258</v>
      </c>
      <c r="I51" s="31" t="s">
        <v>260</v>
      </c>
      <c r="J51" s="31" t="s">
        <v>264</v>
      </c>
      <c r="K51" s="31" t="s">
        <v>262</v>
      </c>
      <c r="L51" s="36"/>
      <c r="U51" s="26"/>
      <c r="AN51" s="23"/>
    </row>
    <row r="52" spans="1:40" ht="70" customHeight="1" thickTop="1" thickBot="1" x14ac:dyDescent="0.45">
      <c r="A52" s="27">
        <v>901</v>
      </c>
      <c r="B52" s="32">
        <v>26</v>
      </c>
      <c r="C52" s="32">
        <v>1</v>
      </c>
      <c r="D52" s="32">
        <f t="shared" ref="D52:D71" si="4">B52-C52-E52-F52</f>
        <v>21</v>
      </c>
      <c r="E52" s="30">
        <v>4</v>
      </c>
      <c r="F52" s="32"/>
      <c r="G52" s="32" t="s">
        <v>2</v>
      </c>
      <c r="H52" s="32" t="s">
        <v>1</v>
      </c>
      <c r="I52" s="32" t="s">
        <v>3</v>
      </c>
      <c r="J52" s="32" t="s">
        <v>0</v>
      </c>
      <c r="K52" s="32" t="s">
        <v>2</v>
      </c>
      <c r="L52" s="36"/>
      <c r="M52" s="36"/>
      <c r="N52" s="36"/>
      <c r="O52" s="36"/>
      <c r="P52" s="36"/>
      <c r="Q52" s="36"/>
      <c r="R52" s="36"/>
      <c r="U52" s="26"/>
      <c r="AM52" s="23"/>
      <c r="AN52" s="23"/>
    </row>
    <row r="53" spans="1:40" ht="70" customHeight="1" thickTop="1" thickBot="1" x14ac:dyDescent="0.45">
      <c r="A53" s="27">
        <v>902</v>
      </c>
      <c r="B53" s="32">
        <v>26</v>
      </c>
      <c r="C53" s="32"/>
      <c r="D53" s="32">
        <f t="shared" si="4"/>
        <v>22</v>
      </c>
      <c r="E53" s="30">
        <v>3</v>
      </c>
      <c r="F53" s="32">
        <v>1</v>
      </c>
      <c r="G53" s="32" t="s">
        <v>3</v>
      </c>
      <c r="H53" s="32" t="s">
        <v>2</v>
      </c>
      <c r="I53" s="32" t="s">
        <v>0</v>
      </c>
      <c r="J53" s="32" t="s">
        <v>2</v>
      </c>
      <c r="K53" s="32" t="s">
        <v>3</v>
      </c>
      <c r="U53" s="26"/>
      <c r="AM53" s="23"/>
      <c r="AN53" s="23"/>
    </row>
    <row r="54" spans="1:40" ht="70" customHeight="1" thickTop="1" thickBot="1" x14ac:dyDescent="0.45">
      <c r="A54" s="27">
        <v>903</v>
      </c>
      <c r="B54" s="32">
        <v>26</v>
      </c>
      <c r="C54" s="32">
        <v>1</v>
      </c>
      <c r="D54" s="32">
        <f t="shared" si="4"/>
        <v>22</v>
      </c>
      <c r="E54" s="30">
        <v>3</v>
      </c>
      <c r="F54" s="32"/>
      <c r="G54" s="32" t="s">
        <v>0</v>
      </c>
      <c r="H54" s="32" t="s">
        <v>0</v>
      </c>
      <c r="I54" s="32" t="s">
        <v>0</v>
      </c>
      <c r="J54" s="32" t="s">
        <v>2</v>
      </c>
      <c r="K54" s="32" t="s">
        <v>2</v>
      </c>
      <c r="U54" s="26"/>
      <c r="AM54" s="23"/>
      <c r="AN54" s="23"/>
    </row>
    <row r="55" spans="1:40" ht="70" customHeight="1" thickTop="1" thickBot="1" x14ac:dyDescent="0.45">
      <c r="A55" s="83">
        <v>904</v>
      </c>
      <c r="B55" s="32">
        <v>27</v>
      </c>
      <c r="C55" s="32"/>
      <c r="D55" s="32">
        <f t="shared" si="4"/>
        <v>25</v>
      </c>
      <c r="E55" s="32">
        <v>2</v>
      </c>
      <c r="F55" s="32"/>
      <c r="G55" s="32" t="s">
        <v>2</v>
      </c>
      <c r="H55" s="32" t="s">
        <v>2</v>
      </c>
      <c r="I55" s="32" t="s">
        <v>2</v>
      </c>
      <c r="J55" s="32" t="s">
        <v>2</v>
      </c>
      <c r="K55" s="32" t="s">
        <v>2</v>
      </c>
      <c r="U55" s="26"/>
    </row>
    <row r="56" spans="1:40" ht="70" customHeight="1" thickTop="1" thickBot="1" x14ac:dyDescent="0.45">
      <c r="A56" s="27">
        <v>905</v>
      </c>
      <c r="B56" s="32">
        <v>26</v>
      </c>
      <c r="C56" s="32"/>
      <c r="D56" s="32">
        <f t="shared" si="4"/>
        <v>19</v>
      </c>
      <c r="E56" s="32">
        <v>7</v>
      </c>
      <c r="F56" s="32"/>
      <c r="G56" s="32" t="s">
        <v>2</v>
      </c>
      <c r="H56" s="32" t="s">
        <v>2</v>
      </c>
      <c r="I56" s="32" t="s">
        <v>2</v>
      </c>
      <c r="J56" s="32" t="s">
        <v>2</v>
      </c>
      <c r="K56" s="32" t="s">
        <v>2</v>
      </c>
      <c r="U56" s="26"/>
    </row>
    <row r="57" spans="1:40" ht="70" customHeight="1" thickTop="1" thickBot="1" x14ac:dyDescent="0.45">
      <c r="A57" s="27">
        <v>906</v>
      </c>
      <c r="B57" s="32">
        <v>29</v>
      </c>
      <c r="C57" s="32">
        <v>1</v>
      </c>
      <c r="D57" s="32">
        <f t="shared" si="4"/>
        <v>24</v>
      </c>
      <c r="E57" s="32">
        <v>4</v>
      </c>
      <c r="F57" s="32"/>
      <c r="G57" s="32" t="s">
        <v>3</v>
      </c>
      <c r="H57" s="32" t="s">
        <v>3</v>
      </c>
      <c r="I57" s="32" t="s">
        <v>2</v>
      </c>
      <c r="J57" s="32" t="s">
        <v>1</v>
      </c>
      <c r="K57" s="32" t="s">
        <v>3</v>
      </c>
      <c r="U57" s="26"/>
    </row>
    <row r="58" spans="1:40" ht="70" customHeight="1" thickTop="1" thickBot="1" x14ac:dyDescent="0.45">
      <c r="A58" s="27">
        <v>907</v>
      </c>
      <c r="B58" s="32">
        <v>26</v>
      </c>
      <c r="C58" s="32"/>
      <c r="D58" s="32">
        <f t="shared" si="4"/>
        <v>22</v>
      </c>
      <c r="E58" s="32">
        <v>4</v>
      </c>
      <c r="F58" s="32"/>
      <c r="G58" s="32" t="s">
        <v>1</v>
      </c>
      <c r="H58" s="32" t="s">
        <v>2</v>
      </c>
      <c r="I58" s="32" t="s">
        <v>1</v>
      </c>
      <c r="J58" s="32" t="s">
        <v>2</v>
      </c>
      <c r="K58" s="32" t="s">
        <v>1</v>
      </c>
      <c r="N58" s="26" t="s">
        <v>182</v>
      </c>
      <c r="O58" s="26" t="s">
        <v>185</v>
      </c>
      <c r="P58" s="26" t="s">
        <v>4</v>
      </c>
      <c r="Q58" s="26" t="s">
        <v>5</v>
      </c>
      <c r="R58" s="26" t="s">
        <v>6</v>
      </c>
      <c r="U58" s="26"/>
      <c r="V58" s="26"/>
      <c r="W58" s="26"/>
      <c r="X58" s="26"/>
      <c r="Y58" s="26"/>
      <c r="Z58" s="26"/>
      <c r="AK58" s="23"/>
      <c r="AL58" s="23"/>
      <c r="AM58" s="23"/>
      <c r="AN58" s="23"/>
    </row>
    <row r="59" spans="1:40" ht="70" customHeight="1" thickTop="1" thickBot="1" x14ac:dyDescent="0.45">
      <c r="A59" s="27">
        <v>908</v>
      </c>
      <c r="B59" s="32">
        <v>27</v>
      </c>
      <c r="C59" s="32"/>
      <c r="D59" s="32">
        <f t="shared" si="4"/>
        <v>23</v>
      </c>
      <c r="E59" s="32">
        <v>3</v>
      </c>
      <c r="F59" s="32">
        <v>1</v>
      </c>
      <c r="G59" s="32" t="s">
        <v>0</v>
      </c>
      <c r="H59" s="32" t="s">
        <v>3</v>
      </c>
      <c r="I59" s="32" t="s">
        <v>0</v>
      </c>
      <c r="J59" s="32" t="s">
        <v>3</v>
      </c>
      <c r="K59" s="32" t="s">
        <v>0</v>
      </c>
      <c r="L59" s="35" t="s">
        <v>0</v>
      </c>
      <c r="M59" s="26">
        <f>SUM(N59:R59)</f>
        <v>29</v>
      </c>
      <c r="N59" s="26">
        <v>8</v>
      </c>
      <c r="O59" s="26">
        <v>5</v>
      </c>
      <c r="P59" s="36">
        <v>6</v>
      </c>
      <c r="Q59" s="36">
        <v>5</v>
      </c>
      <c r="R59" s="36">
        <v>5</v>
      </c>
      <c r="U59" s="26"/>
      <c r="V59" s="26"/>
      <c r="W59" s="26"/>
      <c r="X59" s="26"/>
      <c r="Y59" s="36"/>
      <c r="Z59" s="36"/>
      <c r="AA59" s="36"/>
      <c r="AB59" s="36"/>
      <c r="AC59" s="36"/>
      <c r="AD59" s="36"/>
      <c r="AG59" s="36"/>
      <c r="AH59" s="36"/>
      <c r="AI59" s="36"/>
      <c r="AJ59" s="36"/>
      <c r="AK59" s="23"/>
      <c r="AL59" s="23"/>
      <c r="AM59" s="23"/>
      <c r="AN59" s="23"/>
    </row>
    <row r="60" spans="1:40" ht="70" customHeight="1" thickTop="1" thickBot="1" x14ac:dyDescent="0.45">
      <c r="A60" s="27">
        <v>909</v>
      </c>
      <c r="B60" s="32">
        <v>27</v>
      </c>
      <c r="C60" s="32">
        <v>1</v>
      </c>
      <c r="D60" s="32">
        <f t="shared" si="4"/>
        <v>21</v>
      </c>
      <c r="E60" s="32">
        <v>5</v>
      </c>
      <c r="F60" s="32"/>
      <c r="G60" s="32" t="s">
        <v>1</v>
      </c>
      <c r="H60" s="32" t="s">
        <v>3</v>
      </c>
      <c r="I60" s="32" t="s">
        <v>1</v>
      </c>
      <c r="J60" s="32" t="s">
        <v>0</v>
      </c>
      <c r="K60" s="32" t="s">
        <v>2</v>
      </c>
      <c r="L60" s="36" t="s">
        <v>1</v>
      </c>
      <c r="M60" s="26">
        <f>SUM(N60:R60)</f>
        <v>15</v>
      </c>
      <c r="N60" s="26">
        <v>3</v>
      </c>
      <c r="O60" s="26">
        <v>3</v>
      </c>
      <c r="P60" s="36">
        <v>4</v>
      </c>
      <c r="Q60" s="36">
        <v>2</v>
      </c>
      <c r="R60" s="36">
        <v>3</v>
      </c>
      <c r="U60" s="26"/>
      <c r="V60" s="26"/>
      <c r="W60" s="26"/>
      <c r="X60" s="26"/>
      <c r="Y60" s="36"/>
      <c r="Z60" s="36"/>
      <c r="AA60" s="36"/>
      <c r="AB60" s="36"/>
      <c r="AC60" s="36"/>
      <c r="AD60" s="36"/>
      <c r="AG60" s="36"/>
      <c r="AH60" s="36"/>
      <c r="AI60" s="36"/>
      <c r="AJ60" s="36"/>
      <c r="AK60" s="23"/>
      <c r="AL60" s="23"/>
      <c r="AM60" s="23"/>
      <c r="AN60" s="23"/>
    </row>
    <row r="61" spans="1:40" ht="70" customHeight="1" thickTop="1" thickBot="1" x14ac:dyDescent="0.45">
      <c r="A61" s="27">
        <v>910</v>
      </c>
      <c r="B61" s="32">
        <v>27</v>
      </c>
      <c r="C61" s="32"/>
      <c r="D61" s="32">
        <f t="shared" si="4"/>
        <v>17</v>
      </c>
      <c r="E61" s="32">
        <v>8</v>
      </c>
      <c r="F61" s="32">
        <v>2</v>
      </c>
      <c r="G61" s="32" t="s">
        <v>0</v>
      </c>
      <c r="H61" s="32" t="s">
        <v>0</v>
      </c>
      <c r="I61" s="32" t="s">
        <v>2</v>
      </c>
      <c r="J61" s="32" t="s">
        <v>0</v>
      </c>
      <c r="K61" s="32" t="s">
        <v>2</v>
      </c>
      <c r="L61" s="36" t="s">
        <v>2</v>
      </c>
      <c r="M61" s="26">
        <f>SUM(N61:R61)</f>
        <v>35</v>
      </c>
      <c r="N61" s="26">
        <v>5</v>
      </c>
      <c r="O61" s="26">
        <v>7</v>
      </c>
      <c r="P61" s="36">
        <v>7</v>
      </c>
      <c r="Q61" s="36">
        <v>8</v>
      </c>
      <c r="R61" s="36">
        <v>8</v>
      </c>
      <c r="U61" s="26"/>
      <c r="V61" s="26"/>
      <c r="W61" s="26"/>
      <c r="X61" s="26"/>
      <c r="Y61" s="36"/>
      <c r="Z61" s="36"/>
      <c r="AB61" s="36"/>
      <c r="AC61" s="36"/>
      <c r="AD61" s="36"/>
      <c r="AG61" s="36"/>
      <c r="AH61" s="36"/>
      <c r="AI61" s="36"/>
      <c r="AJ61" s="36"/>
      <c r="AK61" s="23"/>
      <c r="AL61" s="23"/>
      <c r="AM61" s="23"/>
      <c r="AN61" s="23"/>
    </row>
    <row r="62" spans="1:40" ht="70" customHeight="1" thickTop="1" thickBot="1" x14ac:dyDescent="0.45">
      <c r="A62" s="83">
        <v>911</v>
      </c>
      <c r="B62" s="32">
        <v>25</v>
      </c>
      <c r="C62" s="32">
        <v>1</v>
      </c>
      <c r="D62" s="32">
        <f t="shared" si="4"/>
        <v>23</v>
      </c>
      <c r="E62" s="32">
        <v>1</v>
      </c>
      <c r="F62" s="32"/>
      <c r="G62" s="32" t="s">
        <v>0</v>
      </c>
      <c r="H62" s="32" t="s">
        <v>0</v>
      </c>
      <c r="I62" s="32" t="s">
        <v>0</v>
      </c>
      <c r="J62" s="32" t="s">
        <v>0</v>
      </c>
      <c r="K62" s="32" t="s">
        <v>0</v>
      </c>
      <c r="L62" s="36" t="s">
        <v>32</v>
      </c>
      <c r="M62" s="26">
        <f>SUM(N62:R62)</f>
        <v>16</v>
      </c>
      <c r="N62" s="26">
        <v>3</v>
      </c>
      <c r="O62" s="26">
        <v>4</v>
      </c>
      <c r="P62" s="36">
        <v>2</v>
      </c>
      <c r="Q62" s="36">
        <v>4</v>
      </c>
      <c r="R62" s="36">
        <v>3</v>
      </c>
      <c r="U62" s="26"/>
      <c r="V62" s="26"/>
      <c r="W62" s="26"/>
      <c r="X62" s="26"/>
      <c r="Y62" s="36"/>
      <c r="Z62" s="36"/>
      <c r="AA62" s="36"/>
      <c r="AB62" s="36"/>
      <c r="AC62" s="36"/>
      <c r="AD62" s="36"/>
      <c r="AG62" s="36"/>
      <c r="AH62" s="36"/>
      <c r="AI62" s="36"/>
      <c r="AJ62" s="36"/>
      <c r="AK62" s="23"/>
      <c r="AL62" s="23"/>
      <c r="AM62" s="23"/>
      <c r="AN62" s="23"/>
    </row>
    <row r="63" spans="1:40" ht="70" customHeight="1" thickTop="1" thickBot="1" x14ac:dyDescent="0.45">
      <c r="A63" s="83">
        <v>912</v>
      </c>
      <c r="B63" s="34">
        <v>26</v>
      </c>
      <c r="C63" s="32">
        <v>1</v>
      </c>
      <c r="D63" s="32">
        <f t="shared" si="4"/>
        <v>19</v>
      </c>
      <c r="E63" s="32">
        <v>6</v>
      </c>
      <c r="F63" s="32"/>
      <c r="G63" s="32" t="s">
        <v>2</v>
      </c>
      <c r="H63" s="32" t="s">
        <v>2</v>
      </c>
      <c r="I63" s="32" t="s">
        <v>2</v>
      </c>
      <c r="J63" s="32" t="s">
        <v>2</v>
      </c>
      <c r="K63" s="32" t="s">
        <v>2</v>
      </c>
      <c r="L63" s="26">
        <v>20</v>
      </c>
      <c r="M63" s="26">
        <f>SUM(N63:R63)</f>
        <v>95</v>
      </c>
      <c r="N63" s="26">
        <f t="shared" ref="N63:R63" si="5">SUM(N59:N62)</f>
        <v>19</v>
      </c>
      <c r="O63" s="26">
        <f t="shared" si="5"/>
        <v>19</v>
      </c>
      <c r="P63" s="26">
        <f t="shared" si="5"/>
        <v>19</v>
      </c>
      <c r="Q63" s="26">
        <f t="shared" si="5"/>
        <v>19</v>
      </c>
      <c r="R63" s="26">
        <f t="shared" si="5"/>
        <v>19</v>
      </c>
      <c r="U63" s="26"/>
      <c r="V63" s="26"/>
      <c r="W63" s="26"/>
      <c r="X63" s="26"/>
      <c r="Y63" s="26"/>
      <c r="Z63" s="26"/>
      <c r="AK63" s="23"/>
      <c r="AL63" s="23"/>
      <c r="AM63" s="23"/>
      <c r="AN63" s="23"/>
    </row>
    <row r="64" spans="1:40" ht="70" customHeight="1" thickTop="1" thickBot="1" x14ac:dyDescent="0.45">
      <c r="A64" s="83">
        <v>913</v>
      </c>
      <c r="B64" s="32">
        <v>28</v>
      </c>
      <c r="C64" s="32"/>
      <c r="D64" s="32">
        <f t="shared" si="4"/>
        <v>24</v>
      </c>
      <c r="E64" s="30">
        <v>3</v>
      </c>
      <c r="F64" s="32">
        <v>1</v>
      </c>
      <c r="G64" s="32"/>
      <c r="H64" s="32"/>
      <c r="I64" s="32"/>
      <c r="J64" s="32"/>
      <c r="K64" s="32"/>
      <c r="S64" s="23"/>
      <c r="T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</row>
    <row r="65" spans="1:41" ht="70" customHeight="1" thickTop="1" thickBot="1" x14ac:dyDescent="0.45">
      <c r="A65" s="27">
        <v>914</v>
      </c>
      <c r="B65" s="32">
        <v>25</v>
      </c>
      <c r="C65" s="32"/>
      <c r="D65" s="32">
        <f t="shared" si="4"/>
        <v>22</v>
      </c>
      <c r="E65" s="30">
        <v>3</v>
      </c>
      <c r="F65" s="32"/>
      <c r="G65" s="32" t="s">
        <v>3</v>
      </c>
      <c r="H65" s="32" t="s">
        <v>2</v>
      </c>
      <c r="I65" s="32" t="s">
        <v>1</v>
      </c>
      <c r="J65" s="32" t="s">
        <v>2</v>
      </c>
      <c r="K65" s="32" t="s">
        <v>3</v>
      </c>
      <c r="U65" s="26"/>
      <c r="W65" s="26"/>
      <c r="X65" s="26"/>
      <c r="Y65" s="36"/>
      <c r="Z65" s="36"/>
      <c r="AA65" s="36"/>
      <c r="AD65" s="36"/>
      <c r="AE65" s="36"/>
      <c r="AF65" s="36"/>
      <c r="AG65" s="36"/>
      <c r="AH65" s="23"/>
      <c r="AI65" s="23"/>
      <c r="AJ65" s="23"/>
      <c r="AK65" s="23"/>
      <c r="AL65" s="23"/>
      <c r="AM65" s="23"/>
      <c r="AN65" s="23"/>
    </row>
    <row r="66" spans="1:41" ht="70" customHeight="1" thickTop="1" thickBot="1" x14ac:dyDescent="0.45">
      <c r="A66" s="27">
        <v>915</v>
      </c>
      <c r="B66" s="32">
        <v>28</v>
      </c>
      <c r="C66" s="32">
        <v>3</v>
      </c>
      <c r="D66" s="32">
        <f t="shared" si="4"/>
        <v>21</v>
      </c>
      <c r="E66" s="32">
        <v>4</v>
      </c>
      <c r="F66" s="32"/>
      <c r="G66" s="32" t="s">
        <v>0</v>
      </c>
      <c r="H66" s="32" t="s">
        <v>1</v>
      </c>
      <c r="I66" s="32" t="s">
        <v>2</v>
      </c>
      <c r="J66" s="32" t="s">
        <v>3</v>
      </c>
      <c r="K66" s="32" t="s">
        <v>0</v>
      </c>
      <c r="L66" s="36"/>
      <c r="M66" s="26" t="s">
        <v>33</v>
      </c>
      <c r="N66" s="42" t="s">
        <v>182</v>
      </c>
      <c r="O66" s="42" t="s">
        <v>185</v>
      </c>
      <c r="P66" s="42" t="s">
        <v>4</v>
      </c>
      <c r="Q66" s="42" t="s">
        <v>5</v>
      </c>
      <c r="R66" s="42" t="s">
        <v>6</v>
      </c>
      <c r="S66" s="26" t="s">
        <v>34</v>
      </c>
      <c r="T66" s="26" t="s">
        <v>35</v>
      </c>
      <c r="U66" s="26" t="s">
        <v>36</v>
      </c>
      <c r="V66" s="26" t="s">
        <v>37</v>
      </c>
      <c r="W66" s="26" t="s">
        <v>24</v>
      </c>
      <c r="X66" s="26"/>
      <c r="Y66" s="26"/>
      <c r="Z66" s="26"/>
      <c r="AH66" s="23"/>
      <c r="AI66" s="23"/>
      <c r="AJ66" s="23"/>
      <c r="AK66" s="23"/>
      <c r="AL66" s="23"/>
      <c r="AM66" s="23"/>
      <c r="AN66" s="23"/>
    </row>
    <row r="67" spans="1:41" ht="70" customHeight="1" thickTop="1" thickBot="1" x14ac:dyDescent="0.45">
      <c r="A67" s="27">
        <v>916</v>
      </c>
      <c r="B67" s="32">
        <v>26</v>
      </c>
      <c r="C67" s="32">
        <v>1</v>
      </c>
      <c r="D67" s="32">
        <f t="shared" si="4"/>
        <v>22</v>
      </c>
      <c r="E67" s="30">
        <v>3</v>
      </c>
      <c r="F67" s="32"/>
      <c r="G67" s="32" t="s">
        <v>2</v>
      </c>
      <c r="H67" s="32" t="s">
        <v>0</v>
      </c>
      <c r="I67" s="32" t="s">
        <v>0</v>
      </c>
      <c r="J67" s="32" t="s">
        <v>1</v>
      </c>
      <c r="K67" s="32" t="s">
        <v>1</v>
      </c>
      <c r="L67" s="36"/>
      <c r="M67" s="43" t="s">
        <v>0</v>
      </c>
      <c r="N67" s="36">
        <f t="shared" ref="N67:R68" si="6">N17+N43+N59</f>
        <v>15</v>
      </c>
      <c r="O67" s="36">
        <f t="shared" si="6"/>
        <v>11</v>
      </c>
      <c r="P67" s="36">
        <f t="shared" si="6"/>
        <v>11</v>
      </c>
      <c r="Q67" s="36">
        <f t="shared" si="6"/>
        <v>9</v>
      </c>
      <c r="R67" s="36">
        <f t="shared" si="6"/>
        <v>13</v>
      </c>
      <c r="T67" s="26">
        <f>M17</f>
        <v>21</v>
      </c>
      <c r="U67" s="26">
        <f>M43</f>
        <v>9</v>
      </c>
      <c r="V67" s="26">
        <f>M59</f>
        <v>29</v>
      </c>
      <c r="W67" s="26">
        <f>SUM(T67:V67)</f>
        <v>59</v>
      </c>
      <c r="X67" s="2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N67" s="23"/>
    </row>
    <row r="68" spans="1:41" ht="70" customHeight="1" thickTop="1" thickBot="1" x14ac:dyDescent="0.45">
      <c r="A68" s="27">
        <v>917</v>
      </c>
      <c r="B68" s="32">
        <v>25</v>
      </c>
      <c r="C68" s="32">
        <v>2</v>
      </c>
      <c r="D68" s="32">
        <f t="shared" si="4"/>
        <v>18</v>
      </c>
      <c r="E68" s="30">
        <v>5</v>
      </c>
      <c r="F68" s="32"/>
      <c r="G68" s="32" t="s">
        <v>1</v>
      </c>
      <c r="H68" s="32" t="s">
        <v>3</v>
      </c>
      <c r="I68" s="32" t="s">
        <v>1</v>
      </c>
      <c r="J68" s="32" t="s">
        <v>3</v>
      </c>
      <c r="K68" s="32" t="s">
        <v>1</v>
      </c>
      <c r="L68" s="36"/>
      <c r="M68" s="36" t="s">
        <v>1</v>
      </c>
      <c r="N68" s="36">
        <f t="shared" si="6"/>
        <v>14</v>
      </c>
      <c r="O68" s="36">
        <f t="shared" si="6"/>
        <v>12</v>
      </c>
      <c r="P68" s="36">
        <f t="shared" si="6"/>
        <v>13</v>
      </c>
      <c r="Q68" s="36">
        <f t="shared" si="6"/>
        <v>8</v>
      </c>
      <c r="R68" s="36">
        <f t="shared" si="6"/>
        <v>10</v>
      </c>
      <c r="T68" s="26">
        <f>M18</f>
        <v>18</v>
      </c>
      <c r="U68" s="26">
        <f>M44</f>
        <v>24</v>
      </c>
      <c r="V68" s="26">
        <f>M60</f>
        <v>15</v>
      </c>
      <c r="W68" s="26">
        <f>SUM(T68:V68)</f>
        <v>57</v>
      </c>
      <c r="X68" s="26"/>
      <c r="Y68" s="26"/>
      <c r="Z68" s="26"/>
      <c r="AA68" s="36"/>
      <c r="AD68" s="36"/>
      <c r="AE68" s="36"/>
      <c r="AF68" s="36"/>
      <c r="AG68" s="36"/>
      <c r="AH68" s="36"/>
      <c r="AI68" s="36"/>
      <c r="AJ68" s="36"/>
      <c r="AN68" s="23"/>
    </row>
    <row r="69" spans="1:41" ht="70" customHeight="1" thickTop="1" thickBot="1" x14ac:dyDescent="0.45">
      <c r="A69" s="27">
        <v>918</v>
      </c>
      <c r="B69" s="32">
        <v>23</v>
      </c>
      <c r="C69" s="32"/>
      <c r="D69" s="32">
        <f t="shared" si="4"/>
        <v>20</v>
      </c>
      <c r="E69" s="32">
        <v>3</v>
      </c>
      <c r="F69" s="32"/>
      <c r="G69" s="32" t="s">
        <v>0</v>
      </c>
      <c r="H69" s="32" t="s">
        <v>2</v>
      </c>
      <c r="I69" s="32" t="s">
        <v>0</v>
      </c>
      <c r="J69" s="32" t="s">
        <v>2</v>
      </c>
      <c r="K69" s="32" t="s">
        <v>0</v>
      </c>
      <c r="L69" s="36"/>
      <c r="M69" s="36" t="s">
        <v>2</v>
      </c>
      <c r="N69" s="36">
        <f t="shared" ref="N69:R70" si="7">N19+N45+N61</f>
        <v>13</v>
      </c>
      <c r="O69" s="36">
        <f t="shared" si="7"/>
        <v>19</v>
      </c>
      <c r="P69" s="36">
        <f t="shared" si="7"/>
        <v>16</v>
      </c>
      <c r="Q69" s="36">
        <f t="shared" si="7"/>
        <v>20</v>
      </c>
      <c r="R69" s="36">
        <f t="shared" si="7"/>
        <v>21</v>
      </c>
      <c r="T69" s="26">
        <f>M19</f>
        <v>14</v>
      </c>
      <c r="U69" s="26">
        <f>M45</f>
        <v>40</v>
      </c>
      <c r="V69" s="26">
        <f>M61</f>
        <v>35</v>
      </c>
      <c r="W69" s="26">
        <f>SUM(T69:V69)</f>
        <v>89</v>
      </c>
      <c r="X69" s="26"/>
      <c r="Y69" s="26"/>
      <c r="Z69" s="36"/>
      <c r="AC69" s="36"/>
      <c r="AD69" s="36"/>
      <c r="AE69" s="36"/>
      <c r="AF69" s="36"/>
      <c r="AG69" s="36"/>
      <c r="AH69" s="36"/>
      <c r="AI69" s="36"/>
      <c r="AK69" s="23"/>
      <c r="AL69" s="23"/>
      <c r="AM69" s="23"/>
      <c r="AN69" s="23"/>
    </row>
    <row r="70" spans="1:41" ht="70" customHeight="1" thickTop="1" thickBot="1" x14ac:dyDescent="0.45">
      <c r="A70" s="27">
        <v>919</v>
      </c>
      <c r="B70" s="34">
        <v>22</v>
      </c>
      <c r="C70" s="32"/>
      <c r="D70" s="32">
        <f t="shared" si="4"/>
        <v>17</v>
      </c>
      <c r="E70" s="30">
        <v>5</v>
      </c>
      <c r="F70" s="32"/>
      <c r="G70" s="32" t="s">
        <v>0</v>
      </c>
      <c r="H70" s="32" t="s">
        <v>1</v>
      </c>
      <c r="I70" s="32" t="s">
        <v>2</v>
      </c>
      <c r="J70" s="32" t="s">
        <v>3</v>
      </c>
      <c r="K70" s="32" t="s">
        <v>2</v>
      </c>
      <c r="L70" s="36"/>
      <c r="M70" s="36" t="s">
        <v>32</v>
      </c>
      <c r="N70" s="36">
        <f t="shared" si="7"/>
        <v>10</v>
      </c>
      <c r="O70" s="36">
        <f t="shared" si="7"/>
        <v>10</v>
      </c>
      <c r="P70" s="36">
        <f t="shared" si="7"/>
        <v>12</v>
      </c>
      <c r="Q70" s="36">
        <f t="shared" si="7"/>
        <v>15</v>
      </c>
      <c r="R70" s="36">
        <f t="shared" si="7"/>
        <v>8</v>
      </c>
      <c r="T70" s="26">
        <f>M20</f>
        <v>22</v>
      </c>
      <c r="U70" s="26">
        <f>M46</f>
        <v>17</v>
      </c>
      <c r="V70" s="26">
        <f>M62</f>
        <v>16</v>
      </c>
      <c r="W70" s="26">
        <f>SUM(T70:V70)</f>
        <v>55</v>
      </c>
      <c r="X70" s="26"/>
      <c r="Y70" s="26"/>
      <c r="Z70" s="36"/>
      <c r="AK70" s="23"/>
      <c r="AL70" s="23"/>
      <c r="AM70" s="23"/>
      <c r="AN70" s="23"/>
    </row>
    <row r="71" spans="1:41" ht="70" customHeight="1" thickTop="1" thickBot="1" x14ac:dyDescent="0.45">
      <c r="A71" s="27">
        <v>920</v>
      </c>
      <c r="B71" s="32">
        <v>24</v>
      </c>
      <c r="C71" s="32"/>
      <c r="D71" s="32">
        <f t="shared" si="4"/>
        <v>16</v>
      </c>
      <c r="E71" s="30">
        <v>8</v>
      </c>
      <c r="F71" s="32"/>
      <c r="G71" s="32" t="s">
        <v>0</v>
      </c>
      <c r="H71" s="32" t="s">
        <v>0</v>
      </c>
      <c r="I71" s="32" t="s">
        <v>3</v>
      </c>
      <c r="J71" s="32" t="s">
        <v>0</v>
      </c>
      <c r="K71" s="32" t="s">
        <v>0</v>
      </c>
      <c r="L71" s="36"/>
      <c r="M71" s="26">
        <f>L21+L47+L63</f>
        <v>58</v>
      </c>
      <c r="N71" s="36">
        <f t="shared" ref="N71:R71" si="8">N21+N47+N63</f>
        <v>52</v>
      </c>
      <c r="O71" s="36">
        <f t="shared" si="8"/>
        <v>52</v>
      </c>
      <c r="P71" s="36">
        <f t="shared" si="8"/>
        <v>52</v>
      </c>
      <c r="Q71" s="36">
        <f t="shared" si="8"/>
        <v>52</v>
      </c>
      <c r="R71" s="36">
        <f t="shared" si="8"/>
        <v>52</v>
      </c>
      <c r="T71" s="26">
        <f>M21</f>
        <v>75</v>
      </c>
      <c r="U71" s="26">
        <f>SUM(U67:U70)</f>
        <v>90</v>
      </c>
      <c r="V71" s="26">
        <f>SUM(V67:V70)</f>
        <v>95</v>
      </c>
      <c r="W71" s="26">
        <f>SUM(T71:V71)</f>
        <v>260</v>
      </c>
      <c r="X71" s="26">
        <f>SUM(T71:V71)</f>
        <v>260</v>
      </c>
      <c r="Y71" s="26"/>
      <c r="Z71" s="36"/>
      <c r="AB71" s="36"/>
      <c r="AC71" s="36"/>
      <c r="AD71" s="36"/>
      <c r="AE71" s="36"/>
      <c r="AG71" s="36"/>
      <c r="AJ71" s="23"/>
      <c r="AK71" s="23"/>
      <c r="AL71" s="23"/>
      <c r="AM71" s="23"/>
      <c r="AN71" s="23"/>
    </row>
    <row r="72" spans="1:41" ht="70" customHeight="1" thickTop="1" x14ac:dyDescent="0.4">
      <c r="A72" s="37" t="s">
        <v>24</v>
      </c>
      <c r="B72" s="26">
        <f>SUM(B52:B71)</f>
        <v>519</v>
      </c>
      <c r="C72" s="26">
        <f>SUM(C52:C71)</f>
        <v>12</v>
      </c>
      <c r="D72" s="26">
        <f>SUM(D52:D71)</f>
        <v>418</v>
      </c>
      <c r="E72" s="26">
        <f>SUM(E52:E71)</f>
        <v>84</v>
      </c>
      <c r="F72" s="26">
        <f>SUM(F52:F71)</f>
        <v>5</v>
      </c>
      <c r="G72" s="26"/>
      <c r="H72" s="26"/>
      <c r="I72" s="38"/>
      <c r="J72" s="38"/>
      <c r="K72" s="38"/>
      <c r="Y72" s="26"/>
      <c r="Z72" s="26"/>
      <c r="AB72" s="36"/>
      <c r="AC72" s="36"/>
      <c r="AD72" s="36"/>
      <c r="AE72" s="36"/>
      <c r="AG72" s="36"/>
      <c r="AJ72" s="23"/>
      <c r="AK72" s="23"/>
      <c r="AL72" s="23"/>
      <c r="AM72" s="23"/>
      <c r="AN72" s="23"/>
    </row>
    <row r="73" spans="1:41" ht="70" customHeight="1" x14ac:dyDescent="0.4">
      <c r="A73" s="26" t="s">
        <v>38</v>
      </c>
      <c r="B73" s="26">
        <f>SUM(B22+B48+B72)</f>
        <v>1536</v>
      </c>
      <c r="C73" s="26">
        <f>SUM(C22+C48+C72)</f>
        <v>28</v>
      </c>
      <c r="D73" s="26">
        <f>SUM(D22+D48+D72)</f>
        <v>1272</v>
      </c>
      <c r="E73" s="26">
        <f>SUM(E22+E48+E72)</f>
        <v>222</v>
      </c>
      <c r="F73" s="26">
        <f>SUM(F22+F48+F72)</f>
        <v>14</v>
      </c>
      <c r="G73" s="26"/>
      <c r="H73" s="26"/>
      <c r="I73" s="38"/>
      <c r="J73" s="38"/>
      <c r="K73" s="38"/>
      <c r="Y73" s="26"/>
      <c r="Z73" s="26"/>
      <c r="AA73" s="36"/>
      <c r="AC73" s="36"/>
      <c r="AD73" s="36"/>
      <c r="AE73" s="36"/>
      <c r="AF73" s="36"/>
      <c r="AH73" s="36"/>
      <c r="AK73" s="23"/>
      <c r="AL73" s="23"/>
      <c r="AM73" s="23"/>
      <c r="AN73" s="23"/>
    </row>
    <row r="74" spans="1:41" ht="70" customHeight="1" x14ac:dyDescent="0.4">
      <c r="Y74" s="26"/>
      <c r="Z74" s="26"/>
      <c r="AK74" s="23"/>
      <c r="AL74" s="23"/>
      <c r="AM74" s="23"/>
      <c r="AN74" s="23"/>
    </row>
    <row r="75" spans="1:41" ht="70" customHeight="1" x14ac:dyDescent="0.4">
      <c r="AC75" s="36"/>
      <c r="AO75" s="26"/>
    </row>
    <row r="76" spans="1:41" ht="70" customHeight="1" x14ac:dyDescent="0.4">
      <c r="AD76" s="36"/>
      <c r="AE76" s="36"/>
      <c r="AG76" s="36"/>
      <c r="AH76" s="36"/>
      <c r="AI76" s="36"/>
      <c r="AJ76" s="36"/>
      <c r="AO76" s="26"/>
    </row>
    <row r="77" spans="1:41" ht="70" customHeight="1" x14ac:dyDescent="0.4">
      <c r="AD77" s="36"/>
      <c r="AF77" s="36"/>
      <c r="AG77" s="36"/>
      <c r="AH77" s="36"/>
      <c r="AI77" s="36"/>
    </row>
    <row r="78" spans="1:41" ht="70" customHeight="1" x14ac:dyDescent="0.4">
      <c r="AD78" s="36"/>
      <c r="AF78" s="36"/>
      <c r="AG78" s="36"/>
      <c r="AH78" s="36"/>
      <c r="AI78" s="36"/>
    </row>
    <row r="79" spans="1:41" ht="70" customHeight="1" x14ac:dyDescent="0.4">
      <c r="AE79" s="36"/>
      <c r="AF79" s="36"/>
      <c r="AG79" s="36"/>
      <c r="AH79" s="36"/>
      <c r="AN79" s="23"/>
    </row>
    <row r="80" spans="1:41" ht="70" customHeight="1" x14ac:dyDescent="0.4">
      <c r="AN80" s="23"/>
    </row>
    <row r="81" spans="40:40" ht="70" customHeight="1" x14ac:dyDescent="0.4">
      <c r="AN81" s="23"/>
    </row>
    <row r="82" spans="40:40" ht="70" customHeight="1" x14ac:dyDescent="0.4">
      <c r="AN82" s="23"/>
    </row>
    <row r="83" spans="40:40" ht="70" customHeight="1" x14ac:dyDescent="0.4">
      <c r="AN83" s="23"/>
    </row>
    <row r="84" spans="40:40" ht="70" customHeight="1" x14ac:dyDescent="0.4">
      <c r="AN84" s="23"/>
    </row>
  </sheetData>
  <mergeCells count="6">
    <mergeCell ref="A50:K50"/>
    <mergeCell ref="A1:K1"/>
    <mergeCell ref="A2:K2"/>
    <mergeCell ref="A25:K25"/>
    <mergeCell ref="A26:K26"/>
    <mergeCell ref="A49:K49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zoomScaleNormal="100" workbookViewId="0">
      <selection activeCell="C13" sqref="C13"/>
    </sheetView>
  </sheetViews>
  <sheetFormatPr defaultColWidth="9" defaultRowHeight="25" customHeight="1" x14ac:dyDescent="0.4"/>
  <cols>
    <col min="1" max="4" width="9" style="16"/>
    <col min="5" max="7" width="9.453125" style="16" bestFit="1" customWidth="1"/>
    <col min="8" max="12" width="9" style="16"/>
    <col min="13" max="14" width="9.453125" style="16" bestFit="1" customWidth="1"/>
    <col min="15" max="18" width="9" style="16"/>
    <col min="19" max="19" width="9" style="44"/>
    <col min="20" max="20" width="9" style="45"/>
    <col min="21" max="16384" width="9" style="16"/>
  </cols>
  <sheetData>
    <row r="1" spans="1:20" ht="25" customHeight="1" x14ac:dyDescent="0.4">
      <c r="A1" s="81"/>
      <c r="B1" s="81"/>
      <c r="C1" s="81"/>
      <c r="D1" s="81"/>
      <c r="E1" s="81"/>
      <c r="F1" s="81"/>
      <c r="G1" s="94" t="s">
        <v>236</v>
      </c>
      <c r="H1" s="94"/>
      <c r="I1" s="94"/>
      <c r="J1" s="94"/>
      <c r="K1" s="94"/>
      <c r="L1" s="94"/>
      <c r="M1" s="81"/>
      <c r="N1" s="81"/>
      <c r="O1" s="95" t="s">
        <v>265</v>
      </c>
      <c r="P1" s="95"/>
      <c r="Q1" s="95"/>
      <c r="R1" s="81"/>
    </row>
    <row r="2" spans="1:20" ht="25" customHeight="1" x14ac:dyDescent="0.4">
      <c r="A2" s="46" t="s">
        <v>39</v>
      </c>
      <c r="B2" s="46" t="s">
        <v>40</v>
      </c>
      <c r="C2" s="46" t="s">
        <v>41</v>
      </c>
      <c r="D2" s="46" t="s">
        <v>42</v>
      </c>
      <c r="E2" s="46" t="s">
        <v>43</v>
      </c>
      <c r="F2" s="46" t="s">
        <v>44</v>
      </c>
      <c r="G2" s="46" t="s">
        <v>39</v>
      </c>
      <c r="H2" s="46" t="s">
        <v>40</v>
      </c>
      <c r="I2" s="46" t="s">
        <v>41</v>
      </c>
      <c r="J2" s="46" t="s">
        <v>42</v>
      </c>
      <c r="K2" s="46" t="s">
        <v>43</v>
      </c>
      <c r="L2" s="46" t="s">
        <v>44</v>
      </c>
      <c r="M2" s="46" t="s">
        <v>39</v>
      </c>
      <c r="N2" s="46" t="s">
        <v>40</v>
      </c>
      <c r="O2" s="46" t="s">
        <v>41</v>
      </c>
      <c r="P2" s="46" t="s">
        <v>42</v>
      </c>
      <c r="Q2" s="46" t="s">
        <v>43</v>
      </c>
      <c r="R2" s="46" t="s">
        <v>44</v>
      </c>
    </row>
    <row r="3" spans="1:20" ht="25" customHeight="1" x14ac:dyDescent="0.4">
      <c r="A3" s="46">
        <v>1</v>
      </c>
      <c r="B3" s="47" t="s">
        <v>45</v>
      </c>
      <c r="C3" s="46" t="s">
        <v>46</v>
      </c>
      <c r="D3" s="46" t="s">
        <v>47</v>
      </c>
      <c r="E3" s="48" t="s">
        <v>48</v>
      </c>
      <c r="F3" s="48"/>
      <c r="G3" s="46">
        <v>1</v>
      </c>
      <c r="H3" s="46" t="s">
        <v>49</v>
      </c>
      <c r="I3" s="46" t="s">
        <v>50</v>
      </c>
      <c r="J3" s="46" t="s">
        <v>47</v>
      </c>
      <c r="K3" s="48" t="s">
        <v>48</v>
      </c>
      <c r="L3" s="46"/>
      <c r="M3" s="46">
        <v>1</v>
      </c>
      <c r="N3" s="46">
        <v>706</v>
      </c>
      <c r="O3" s="46" t="s">
        <v>51</v>
      </c>
      <c r="P3" s="46" t="s">
        <v>52</v>
      </c>
      <c r="Q3" s="48"/>
      <c r="R3" s="48"/>
      <c r="S3" s="49"/>
      <c r="T3" s="50"/>
    </row>
    <row r="4" spans="1:20" ht="25" customHeight="1" x14ac:dyDescent="0.4">
      <c r="A4" s="46">
        <v>2</v>
      </c>
      <c r="B4" s="46" t="s">
        <v>53</v>
      </c>
      <c r="C4" s="46" t="s">
        <v>54</v>
      </c>
      <c r="D4" s="51" t="s">
        <v>55</v>
      </c>
      <c r="E4" s="48"/>
      <c r="F4" s="46"/>
      <c r="G4" s="46">
        <v>2</v>
      </c>
      <c r="H4" s="46" t="s">
        <v>49</v>
      </c>
      <c r="I4" s="46" t="s">
        <v>56</v>
      </c>
      <c r="J4" s="46" t="s">
        <v>47</v>
      </c>
      <c r="K4" s="48" t="s">
        <v>48</v>
      </c>
      <c r="L4" s="48"/>
      <c r="M4" s="46">
        <v>2</v>
      </c>
      <c r="N4" s="46">
        <v>709</v>
      </c>
      <c r="O4" s="46" t="s">
        <v>57</v>
      </c>
      <c r="P4" s="51" t="s">
        <v>58</v>
      </c>
      <c r="Q4" s="48" t="s">
        <v>48</v>
      </c>
      <c r="R4" s="46"/>
      <c r="S4" s="49"/>
      <c r="T4" s="50"/>
    </row>
    <row r="5" spans="1:20" ht="25" customHeight="1" x14ac:dyDescent="0.4">
      <c r="A5" s="46">
        <v>3</v>
      </c>
      <c r="B5" s="46" t="s">
        <v>59</v>
      </c>
      <c r="C5" s="46" t="s">
        <v>60</v>
      </c>
      <c r="D5" s="46" t="s">
        <v>47</v>
      </c>
      <c r="E5" s="48" t="s">
        <v>48</v>
      </c>
      <c r="F5" s="48"/>
      <c r="G5" s="46">
        <v>3</v>
      </c>
      <c r="H5" s="46" t="s">
        <v>49</v>
      </c>
      <c r="I5" s="46" t="s">
        <v>61</v>
      </c>
      <c r="J5" s="46" t="s">
        <v>47</v>
      </c>
      <c r="K5" s="52"/>
      <c r="L5" s="46"/>
      <c r="M5" s="46">
        <v>3</v>
      </c>
      <c r="N5" s="53">
        <v>713</v>
      </c>
      <c r="O5" s="46" t="s">
        <v>62</v>
      </c>
      <c r="P5" s="46" t="s">
        <v>52</v>
      </c>
      <c r="Q5" s="48" t="s">
        <v>48</v>
      </c>
      <c r="R5" s="46"/>
      <c r="S5" s="49"/>
      <c r="T5" s="50"/>
    </row>
    <row r="6" spans="1:20" ht="25" customHeight="1" x14ac:dyDescent="0.4">
      <c r="A6" s="46">
        <v>4</v>
      </c>
      <c r="B6" s="46" t="s">
        <v>63</v>
      </c>
      <c r="C6" s="46" t="s">
        <v>64</v>
      </c>
      <c r="D6" s="51" t="s">
        <v>55</v>
      </c>
      <c r="E6" s="48"/>
      <c r="F6" s="48"/>
      <c r="G6" s="46">
        <v>4</v>
      </c>
      <c r="H6" s="46" t="s">
        <v>49</v>
      </c>
      <c r="I6" s="46" t="s">
        <v>65</v>
      </c>
      <c r="J6" s="46" t="s">
        <v>52</v>
      </c>
      <c r="K6" s="48" t="s">
        <v>48</v>
      </c>
      <c r="L6" s="46"/>
      <c r="M6" s="46">
        <v>4</v>
      </c>
      <c r="N6" s="46">
        <v>714</v>
      </c>
      <c r="O6" s="46" t="s">
        <v>66</v>
      </c>
      <c r="P6" s="46" t="s">
        <v>52</v>
      </c>
      <c r="Q6" s="48" t="s">
        <v>48</v>
      </c>
      <c r="R6" s="46"/>
      <c r="S6" s="49"/>
      <c r="T6" s="50"/>
    </row>
    <row r="7" spans="1:20" ht="25" customHeight="1" x14ac:dyDescent="0.4">
      <c r="A7" s="46">
        <v>5</v>
      </c>
      <c r="B7" s="46" t="s">
        <v>67</v>
      </c>
      <c r="C7" s="46" t="s">
        <v>68</v>
      </c>
      <c r="D7" s="46" t="s">
        <v>47</v>
      </c>
      <c r="E7" s="48" t="s">
        <v>48</v>
      </c>
      <c r="F7" s="46"/>
      <c r="G7" s="46">
        <v>5</v>
      </c>
      <c r="H7" s="46" t="s">
        <v>49</v>
      </c>
      <c r="I7" s="46" t="s">
        <v>69</v>
      </c>
      <c r="J7" s="46" t="s">
        <v>47</v>
      </c>
      <c r="K7" s="48" t="s">
        <v>237</v>
      </c>
      <c r="L7" s="46"/>
      <c r="M7" s="46">
        <v>5</v>
      </c>
      <c r="N7" s="46">
        <v>716</v>
      </c>
      <c r="O7" s="46" t="s">
        <v>71</v>
      </c>
      <c r="P7" s="46" t="s">
        <v>52</v>
      </c>
      <c r="Q7" s="48" t="s">
        <v>48</v>
      </c>
      <c r="R7" s="54" t="s">
        <v>72</v>
      </c>
      <c r="S7" s="49"/>
      <c r="T7" s="50"/>
    </row>
    <row r="8" spans="1:20" ht="25" customHeight="1" x14ac:dyDescent="0.4">
      <c r="A8" s="46">
        <v>6</v>
      </c>
      <c r="B8" s="46" t="s">
        <v>73</v>
      </c>
      <c r="C8" s="46" t="s">
        <v>74</v>
      </c>
      <c r="D8" s="46" t="s">
        <v>47</v>
      </c>
      <c r="E8" s="48" t="s">
        <v>75</v>
      </c>
      <c r="F8" s="46"/>
      <c r="G8" s="46">
        <v>6</v>
      </c>
      <c r="H8" s="46" t="s">
        <v>49</v>
      </c>
      <c r="I8" s="46" t="s">
        <v>76</v>
      </c>
      <c r="J8" s="46" t="s">
        <v>47</v>
      </c>
      <c r="K8" s="48" t="s">
        <v>48</v>
      </c>
      <c r="L8" s="48"/>
      <c r="M8" s="46">
        <v>6</v>
      </c>
      <c r="N8" s="53">
        <v>717</v>
      </c>
      <c r="O8" s="55" t="s">
        <v>77</v>
      </c>
      <c r="P8" s="46" t="s">
        <v>52</v>
      </c>
      <c r="Q8" s="48"/>
      <c r="R8" s="48"/>
      <c r="S8" s="49"/>
      <c r="T8" s="50"/>
    </row>
    <row r="9" spans="1:20" ht="25" customHeight="1" x14ac:dyDescent="0.4">
      <c r="A9" s="46">
        <v>7</v>
      </c>
      <c r="B9" s="46" t="s">
        <v>78</v>
      </c>
      <c r="C9" s="46" t="s">
        <v>79</v>
      </c>
      <c r="D9" s="46" t="s">
        <v>47</v>
      </c>
      <c r="E9" s="48" t="s">
        <v>48</v>
      </c>
      <c r="F9" s="48"/>
      <c r="G9" s="46">
        <v>7</v>
      </c>
      <c r="H9" s="46" t="s">
        <v>49</v>
      </c>
      <c r="I9" s="46" t="s">
        <v>80</v>
      </c>
      <c r="J9" s="51" t="s">
        <v>55</v>
      </c>
      <c r="K9" s="48"/>
      <c r="L9" s="46"/>
      <c r="M9" s="46">
        <v>7</v>
      </c>
      <c r="N9" s="53">
        <v>718</v>
      </c>
      <c r="O9" s="55" t="s">
        <v>81</v>
      </c>
      <c r="P9" s="46" t="s">
        <v>52</v>
      </c>
      <c r="Q9" s="48" t="s">
        <v>48</v>
      </c>
      <c r="R9" s="54" t="s">
        <v>72</v>
      </c>
      <c r="S9" s="49"/>
      <c r="T9" s="50"/>
    </row>
    <row r="10" spans="1:20" ht="25" customHeight="1" x14ac:dyDescent="0.4">
      <c r="A10" s="46">
        <v>8</v>
      </c>
      <c r="B10" s="46" t="s">
        <v>78</v>
      </c>
      <c r="C10" s="46" t="s">
        <v>82</v>
      </c>
      <c r="D10" s="46" t="s">
        <v>47</v>
      </c>
      <c r="E10" s="48"/>
      <c r="F10" s="48"/>
      <c r="G10" s="46">
        <v>8</v>
      </c>
      <c r="H10" s="46" t="s">
        <v>49</v>
      </c>
      <c r="I10" s="46" t="s">
        <v>83</v>
      </c>
      <c r="J10" s="46" t="s">
        <v>52</v>
      </c>
      <c r="K10" s="48" t="s">
        <v>48</v>
      </c>
      <c r="L10" s="46"/>
      <c r="M10" s="46">
        <v>8</v>
      </c>
      <c r="N10" s="53">
        <v>802</v>
      </c>
      <c r="O10" s="46" t="s">
        <v>84</v>
      </c>
      <c r="P10" s="51" t="s">
        <v>55</v>
      </c>
      <c r="Q10" s="48" t="s">
        <v>233</v>
      </c>
      <c r="R10" s="46"/>
      <c r="S10" s="49"/>
      <c r="T10" s="50"/>
    </row>
    <row r="11" spans="1:20" ht="25" customHeight="1" x14ac:dyDescent="0.4">
      <c r="A11" s="46">
        <v>9</v>
      </c>
      <c r="B11" s="46" t="s">
        <v>78</v>
      </c>
      <c r="C11" s="46" t="s">
        <v>85</v>
      </c>
      <c r="D11" s="46" t="s">
        <v>52</v>
      </c>
      <c r="E11" s="48" t="s">
        <v>48</v>
      </c>
      <c r="F11" s="46"/>
      <c r="G11" s="46">
        <v>9</v>
      </c>
      <c r="H11" s="46" t="s">
        <v>49</v>
      </c>
      <c r="I11" s="46" t="s">
        <v>86</v>
      </c>
      <c r="J11" s="46" t="s">
        <v>52</v>
      </c>
      <c r="K11" s="48" t="s">
        <v>48</v>
      </c>
      <c r="L11" s="46"/>
      <c r="M11" s="46">
        <v>9</v>
      </c>
      <c r="N11" s="53">
        <v>806</v>
      </c>
      <c r="O11" s="46" t="s">
        <v>87</v>
      </c>
      <c r="P11" s="48" t="s">
        <v>47</v>
      </c>
      <c r="Q11" s="48" t="s">
        <v>48</v>
      </c>
      <c r="R11" s="48"/>
      <c r="S11" s="49"/>
      <c r="T11" s="50"/>
    </row>
    <row r="12" spans="1:20" ht="25" customHeight="1" x14ac:dyDescent="0.4">
      <c r="A12" s="46">
        <v>10</v>
      </c>
      <c r="B12" s="46" t="s">
        <v>88</v>
      </c>
      <c r="C12" s="46" t="s">
        <v>89</v>
      </c>
      <c r="D12" s="46" t="s">
        <v>47</v>
      </c>
      <c r="E12" s="48"/>
      <c r="F12" s="46"/>
      <c r="G12" s="46">
        <v>10</v>
      </c>
      <c r="H12" s="46" t="s">
        <v>49</v>
      </c>
      <c r="I12" s="46" t="s">
        <v>90</v>
      </c>
      <c r="J12" s="46" t="s">
        <v>47</v>
      </c>
      <c r="K12" s="48" t="s">
        <v>48</v>
      </c>
      <c r="L12" s="46"/>
      <c r="M12" s="46">
        <v>10</v>
      </c>
      <c r="N12" s="53">
        <v>807</v>
      </c>
      <c r="O12" s="46" t="s">
        <v>91</v>
      </c>
      <c r="P12" s="46" t="s">
        <v>52</v>
      </c>
      <c r="Q12" s="48" t="s">
        <v>75</v>
      </c>
      <c r="R12" s="48" t="s">
        <v>92</v>
      </c>
      <c r="S12" s="49"/>
      <c r="T12" s="56"/>
    </row>
    <row r="13" spans="1:20" ht="25" customHeight="1" x14ac:dyDescent="0.4">
      <c r="A13" s="46">
        <v>11</v>
      </c>
      <c r="B13" s="46" t="s">
        <v>93</v>
      </c>
      <c r="C13" s="46" t="s">
        <v>94</v>
      </c>
      <c r="D13" s="46" t="s">
        <v>47</v>
      </c>
      <c r="E13" s="48"/>
      <c r="F13" s="46"/>
      <c r="G13" s="46">
        <v>11</v>
      </c>
      <c r="H13" s="46" t="s">
        <v>49</v>
      </c>
      <c r="I13" s="46" t="s">
        <v>95</v>
      </c>
      <c r="J13" s="46" t="s">
        <v>52</v>
      </c>
      <c r="K13" s="48" t="s">
        <v>48</v>
      </c>
      <c r="L13" s="46"/>
      <c r="M13" s="46">
        <v>11</v>
      </c>
      <c r="N13" s="46">
        <v>810</v>
      </c>
      <c r="O13" s="46" t="s">
        <v>96</v>
      </c>
      <c r="P13" s="48" t="s">
        <v>47</v>
      </c>
      <c r="Q13" s="48" t="s">
        <v>48</v>
      </c>
      <c r="R13" s="48" t="s">
        <v>232</v>
      </c>
      <c r="S13" s="49"/>
      <c r="T13" s="50"/>
    </row>
    <row r="14" spans="1:20" ht="25" customHeight="1" x14ac:dyDescent="0.4">
      <c r="A14" s="46">
        <v>12</v>
      </c>
      <c r="B14" s="46" t="s">
        <v>97</v>
      </c>
      <c r="C14" s="46" t="s">
        <v>98</v>
      </c>
      <c r="D14" s="46" t="s">
        <v>47</v>
      </c>
      <c r="E14" s="48" t="s">
        <v>174</v>
      </c>
      <c r="F14" s="48"/>
      <c r="G14" s="46">
        <v>12</v>
      </c>
      <c r="H14" s="46" t="s">
        <v>49</v>
      </c>
      <c r="I14" s="46" t="s">
        <v>99</v>
      </c>
      <c r="J14" s="46" t="s">
        <v>52</v>
      </c>
      <c r="K14" s="48"/>
      <c r="L14" s="46"/>
      <c r="M14" s="46">
        <v>12</v>
      </c>
      <c r="N14" s="53">
        <v>813</v>
      </c>
      <c r="O14" s="46" t="s">
        <v>100</v>
      </c>
      <c r="P14" s="48" t="s">
        <v>47</v>
      </c>
      <c r="Q14" s="48"/>
      <c r="R14" s="46"/>
      <c r="S14" s="49"/>
      <c r="T14" s="50"/>
    </row>
    <row r="15" spans="1:20" ht="25" customHeight="1" x14ac:dyDescent="0.4">
      <c r="A15" s="46">
        <v>13</v>
      </c>
      <c r="B15" s="46" t="s">
        <v>49</v>
      </c>
      <c r="C15" s="46" t="s">
        <v>101</v>
      </c>
      <c r="D15" s="46" t="s">
        <v>47</v>
      </c>
      <c r="E15" s="48" t="s">
        <v>75</v>
      </c>
      <c r="F15" s="46"/>
      <c r="G15" s="46">
        <v>13</v>
      </c>
      <c r="H15" s="46" t="s">
        <v>49</v>
      </c>
      <c r="I15" s="46" t="s">
        <v>102</v>
      </c>
      <c r="J15" s="51" t="s">
        <v>55</v>
      </c>
      <c r="K15" s="48"/>
      <c r="L15" s="46"/>
      <c r="M15" s="46">
        <v>13</v>
      </c>
      <c r="N15" s="53">
        <v>814</v>
      </c>
      <c r="O15" s="46" t="s">
        <v>103</v>
      </c>
      <c r="P15" s="46" t="s">
        <v>47</v>
      </c>
      <c r="Q15" s="52"/>
      <c r="R15" s="46"/>
      <c r="S15" s="49"/>
      <c r="T15" s="50"/>
    </row>
    <row r="16" spans="1:20" ht="25" customHeight="1" x14ac:dyDescent="0.4">
      <c r="A16" s="46">
        <v>14</v>
      </c>
      <c r="B16" s="46" t="s">
        <v>88</v>
      </c>
      <c r="C16" s="46" t="s">
        <v>104</v>
      </c>
      <c r="D16" s="46" t="s">
        <v>47</v>
      </c>
      <c r="E16" s="48" t="s">
        <v>105</v>
      </c>
      <c r="F16" s="48"/>
      <c r="G16" s="46">
        <v>14</v>
      </c>
      <c r="H16" s="46" t="s">
        <v>49</v>
      </c>
      <c r="I16" s="46" t="s">
        <v>106</v>
      </c>
      <c r="J16" s="46" t="s">
        <v>52</v>
      </c>
      <c r="K16" s="48"/>
      <c r="L16" s="46"/>
      <c r="M16" s="46">
        <v>14</v>
      </c>
      <c r="N16" s="53">
        <v>815</v>
      </c>
      <c r="O16" s="46" t="s">
        <v>107</v>
      </c>
      <c r="P16" s="48" t="s">
        <v>47</v>
      </c>
      <c r="Q16" s="48" t="s">
        <v>48</v>
      </c>
      <c r="R16" s="54" t="s">
        <v>72</v>
      </c>
      <c r="S16" s="49"/>
      <c r="T16" s="50"/>
    </row>
    <row r="17" spans="1:21" ht="25" customHeight="1" x14ac:dyDescent="0.4">
      <c r="A17" s="46">
        <v>15</v>
      </c>
      <c r="B17" s="46" t="s">
        <v>108</v>
      </c>
      <c r="C17" s="46" t="s">
        <v>109</v>
      </c>
      <c r="D17" s="46" t="s">
        <v>47</v>
      </c>
      <c r="E17" s="48" t="s">
        <v>48</v>
      </c>
      <c r="F17" s="57"/>
      <c r="G17" s="46">
        <v>15</v>
      </c>
      <c r="H17" s="46" t="s">
        <v>88</v>
      </c>
      <c r="I17" s="46" t="s">
        <v>110</v>
      </c>
      <c r="J17" s="46" t="s">
        <v>47</v>
      </c>
      <c r="K17" s="48" t="s">
        <v>111</v>
      </c>
      <c r="L17" s="46"/>
      <c r="M17" s="46">
        <v>15</v>
      </c>
      <c r="N17" s="53">
        <v>820</v>
      </c>
      <c r="O17" s="46" t="s">
        <v>112</v>
      </c>
      <c r="P17" s="48" t="s">
        <v>47</v>
      </c>
      <c r="Q17" s="48" t="s">
        <v>48</v>
      </c>
      <c r="R17" s="54" t="s">
        <v>72</v>
      </c>
      <c r="S17" s="16"/>
      <c r="T17" s="16"/>
    </row>
    <row r="18" spans="1:21" ht="25" customHeight="1" x14ac:dyDescent="0.4">
      <c r="A18" s="46">
        <v>16</v>
      </c>
      <c r="B18" s="46" t="s">
        <v>113</v>
      </c>
      <c r="C18" s="46" t="s">
        <v>114</v>
      </c>
      <c r="D18" s="51" t="s">
        <v>55</v>
      </c>
      <c r="E18" s="48"/>
      <c r="F18" s="48"/>
      <c r="G18" s="46">
        <v>16</v>
      </c>
      <c r="H18" s="46" t="s">
        <v>88</v>
      </c>
      <c r="I18" s="46" t="s">
        <v>115</v>
      </c>
      <c r="J18" s="46" t="s">
        <v>47</v>
      </c>
      <c r="K18" s="48" t="s">
        <v>48</v>
      </c>
      <c r="L18" s="48"/>
      <c r="M18" s="46">
        <v>16</v>
      </c>
      <c r="N18" s="46"/>
      <c r="O18" s="46"/>
      <c r="P18" s="46"/>
      <c r="Q18" s="48"/>
      <c r="R18" s="46"/>
      <c r="S18" s="16"/>
      <c r="T18" s="16"/>
    </row>
    <row r="19" spans="1:21" ht="25" customHeight="1" x14ac:dyDescent="0.4">
      <c r="A19" s="46">
        <v>17</v>
      </c>
      <c r="B19" s="46" t="s">
        <v>116</v>
      </c>
      <c r="C19" s="46" t="s">
        <v>117</v>
      </c>
      <c r="D19" s="51" t="s">
        <v>55</v>
      </c>
      <c r="E19" s="48"/>
      <c r="F19" s="48"/>
      <c r="G19" s="46">
        <v>17</v>
      </c>
      <c r="H19" s="46" t="s">
        <v>118</v>
      </c>
      <c r="I19" s="46" t="s">
        <v>119</v>
      </c>
      <c r="J19" s="46" t="s">
        <v>47</v>
      </c>
      <c r="K19" s="48" t="s">
        <v>48</v>
      </c>
      <c r="L19" s="48"/>
      <c r="M19" s="46">
        <v>17</v>
      </c>
      <c r="N19" s="46" t="s">
        <v>49</v>
      </c>
      <c r="O19" s="46" t="s">
        <v>120</v>
      </c>
      <c r="P19" s="46" t="s">
        <v>47</v>
      </c>
      <c r="Q19" s="48" t="s">
        <v>111</v>
      </c>
      <c r="R19" s="46"/>
      <c r="S19" s="16"/>
      <c r="T19" s="16"/>
    </row>
    <row r="20" spans="1:21" ht="25" customHeight="1" x14ac:dyDescent="0.4">
      <c r="A20" s="46">
        <v>18</v>
      </c>
      <c r="B20" s="46">
        <v>702</v>
      </c>
      <c r="C20" s="46" t="s">
        <v>121</v>
      </c>
      <c r="D20" s="46" t="s">
        <v>47</v>
      </c>
      <c r="E20" s="48" t="s">
        <v>48</v>
      </c>
      <c r="F20" s="46"/>
      <c r="G20" s="46">
        <v>18</v>
      </c>
      <c r="H20" s="46">
        <v>911</v>
      </c>
      <c r="I20" s="46" t="s">
        <v>122</v>
      </c>
      <c r="J20" s="46" t="s">
        <v>47</v>
      </c>
      <c r="K20" s="48" t="s">
        <v>48</v>
      </c>
      <c r="L20" s="54" t="s">
        <v>72</v>
      </c>
      <c r="M20" s="46">
        <v>18</v>
      </c>
      <c r="N20" s="46" t="s">
        <v>88</v>
      </c>
      <c r="O20" s="46" t="s">
        <v>123</v>
      </c>
      <c r="P20" s="46" t="s">
        <v>47</v>
      </c>
      <c r="Q20" s="48" t="s">
        <v>48</v>
      </c>
      <c r="R20" s="46"/>
      <c r="S20" s="16"/>
      <c r="T20" s="16"/>
    </row>
    <row r="21" spans="1:21" ht="25" customHeight="1" x14ac:dyDescent="0.4">
      <c r="A21" s="46">
        <v>19</v>
      </c>
      <c r="B21" s="46"/>
      <c r="C21" s="46"/>
      <c r="D21" s="46"/>
      <c r="E21" s="48"/>
      <c r="F21" s="46"/>
      <c r="G21" s="46">
        <v>19</v>
      </c>
      <c r="H21" s="53">
        <v>912</v>
      </c>
      <c r="I21" s="55" t="s">
        <v>124</v>
      </c>
      <c r="J21" s="46" t="s">
        <v>52</v>
      </c>
      <c r="K21" s="48" t="s">
        <v>48</v>
      </c>
      <c r="L21" s="46"/>
      <c r="M21" s="46">
        <v>19</v>
      </c>
      <c r="N21" s="46" t="s">
        <v>88</v>
      </c>
      <c r="O21" s="46" t="s">
        <v>125</v>
      </c>
      <c r="P21" s="46" t="s">
        <v>47</v>
      </c>
      <c r="Q21" s="48" t="s">
        <v>75</v>
      </c>
      <c r="R21" s="46"/>
      <c r="S21" s="16"/>
      <c r="T21" s="16"/>
    </row>
    <row r="22" spans="1:21" ht="25" customHeight="1" x14ac:dyDescent="0.4">
      <c r="A22" s="46">
        <v>20</v>
      </c>
      <c r="B22" s="46"/>
      <c r="C22" s="46"/>
      <c r="D22" s="46"/>
      <c r="E22" s="48"/>
      <c r="F22" s="48"/>
      <c r="G22" s="46">
        <v>20</v>
      </c>
      <c r="H22" s="53">
        <v>917</v>
      </c>
      <c r="I22" s="55" t="s">
        <v>126</v>
      </c>
      <c r="J22" s="46" t="s">
        <v>47</v>
      </c>
      <c r="K22" s="48"/>
      <c r="L22" s="54" t="s">
        <v>72</v>
      </c>
      <c r="M22" s="46">
        <v>20</v>
      </c>
      <c r="N22" s="46" t="s">
        <v>73</v>
      </c>
      <c r="O22" s="55" t="s">
        <v>127</v>
      </c>
      <c r="P22" s="51" t="s">
        <v>128</v>
      </c>
      <c r="Q22" s="48"/>
      <c r="R22" s="46"/>
      <c r="S22" s="16"/>
      <c r="T22" s="16"/>
    </row>
    <row r="23" spans="1:21" ht="25" customHeight="1" x14ac:dyDescent="0.4">
      <c r="A23" s="82">
        <f>SUM(C23+I23+O23)</f>
        <v>57</v>
      </c>
      <c r="B23" s="82"/>
      <c r="C23" s="58">
        <f>COUNTA(C3:C22)</f>
        <v>18</v>
      </c>
      <c r="D23" s="82"/>
      <c r="E23" s="58">
        <f>COUNTA(E3:E22)</f>
        <v>11</v>
      </c>
      <c r="F23" s="82">
        <f>COUNTA(F3:F22)</f>
        <v>0</v>
      </c>
      <c r="G23" s="82"/>
      <c r="H23" s="82"/>
      <c r="I23" s="58">
        <f>COUNTA(I3:I22)</f>
        <v>20</v>
      </c>
      <c r="J23" s="82"/>
      <c r="K23" s="82">
        <f>COUNTA(K3:K19)</f>
        <v>12</v>
      </c>
      <c r="L23" s="82">
        <f>COUNTA(L3:L22)</f>
        <v>2</v>
      </c>
      <c r="M23" s="59"/>
      <c r="N23" s="60"/>
      <c r="O23" s="60">
        <f>COUNTA(O3:O22)</f>
        <v>19</v>
      </c>
      <c r="P23" s="60"/>
      <c r="Q23" s="82">
        <f>COUNTA(Q8:Q22)</f>
        <v>10</v>
      </c>
      <c r="R23" s="82">
        <f>COUNTA(R3:R15)</f>
        <v>4</v>
      </c>
      <c r="S23" s="16"/>
      <c r="T23" s="16"/>
    </row>
    <row r="24" spans="1:21" ht="25" customHeight="1" x14ac:dyDescent="0.4">
      <c r="A24" s="61" t="s">
        <v>129</v>
      </c>
      <c r="B24" s="61" t="s">
        <v>255</v>
      </c>
      <c r="C24" s="61" t="s">
        <v>257</v>
      </c>
      <c r="D24" s="61" t="s">
        <v>259</v>
      </c>
      <c r="E24" s="61" t="s">
        <v>263</v>
      </c>
      <c r="F24" s="62" t="s">
        <v>261</v>
      </c>
      <c r="G24" s="61" t="s">
        <v>129</v>
      </c>
      <c r="H24" s="61" t="s">
        <v>255</v>
      </c>
      <c r="I24" s="61" t="s">
        <v>257</v>
      </c>
      <c r="J24" s="61" t="s">
        <v>259</v>
      </c>
      <c r="K24" s="61" t="s">
        <v>263</v>
      </c>
      <c r="L24" s="62" t="s">
        <v>261</v>
      </c>
      <c r="M24" s="61" t="s">
        <v>129</v>
      </c>
      <c r="N24" s="61" t="s">
        <v>255</v>
      </c>
      <c r="O24" s="61" t="s">
        <v>257</v>
      </c>
      <c r="P24" s="61" t="s">
        <v>259</v>
      </c>
      <c r="Q24" s="61" t="s">
        <v>263</v>
      </c>
      <c r="R24" s="61" t="s">
        <v>261</v>
      </c>
      <c r="T24" s="16"/>
    </row>
    <row r="25" spans="1:21" ht="25" customHeight="1" x14ac:dyDescent="0.4">
      <c r="A25" s="63" t="s">
        <v>130</v>
      </c>
      <c r="B25" s="62" t="s">
        <v>0</v>
      </c>
      <c r="C25" s="61" t="s">
        <v>1</v>
      </c>
      <c r="D25" s="61" t="s">
        <v>2</v>
      </c>
      <c r="E25" s="61" t="s">
        <v>32</v>
      </c>
      <c r="F25" s="62" t="s">
        <v>0</v>
      </c>
      <c r="G25" s="63" t="s">
        <v>131</v>
      </c>
      <c r="H25" s="61" t="s">
        <v>2</v>
      </c>
      <c r="I25" s="61" t="s">
        <v>32</v>
      </c>
      <c r="J25" s="61" t="s">
        <v>0</v>
      </c>
      <c r="K25" s="61" t="s">
        <v>1</v>
      </c>
      <c r="L25" s="61" t="s">
        <v>2</v>
      </c>
      <c r="M25" s="63" t="s">
        <v>132</v>
      </c>
      <c r="N25" s="61" t="s">
        <v>0</v>
      </c>
      <c r="O25" s="61" t="s">
        <v>1</v>
      </c>
      <c r="P25" s="61" t="s">
        <v>32</v>
      </c>
      <c r="Q25" s="61" t="s">
        <v>0</v>
      </c>
      <c r="R25" s="61" t="s">
        <v>2</v>
      </c>
      <c r="S25" s="16"/>
      <c r="T25" s="16"/>
    </row>
    <row r="26" spans="1:21" s="64" customFormat="1" ht="25" customHeight="1" x14ac:dyDescent="0.4">
      <c r="A26" s="14">
        <v>4</v>
      </c>
      <c r="B26" s="14">
        <v>2</v>
      </c>
      <c r="C26" s="14">
        <v>2</v>
      </c>
      <c r="D26" s="14">
        <v>2</v>
      </c>
      <c r="E26" s="14">
        <v>2</v>
      </c>
      <c r="F26" s="14">
        <v>2</v>
      </c>
      <c r="G26" s="14">
        <v>3</v>
      </c>
      <c r="H26" s="14">
        <v>2</v>
      </c>
      <c r="I26" s="14">
        <v>1</v>
      </c>
      <c r="J26" s="14">
        <v>2</v>
      </c>
      <c r="K26" s="14">
        <v>1</v>
      </c>
      <c r="L26" s="14">
        <v>2</v>
      </c>
      <c r="M26" s="14">
        <v>2</v>
      </c>
      <c r="N26" s="14">
        <v>1</v>
      </c>
      <c r="O26" s="14">
        <v>2</v>
      </c>
      <c r="P26" s="14">
        <v>1</v>
      </c>
      <c r="Q26" s="14">
        <v>1</v>
      </c>
      <c r="R26" s="14">
        <v>2</v>
      </c>
    </row>
    <row r="27" spans="1:21" ht="25" customHeight="1" x14ac:dyDescent="0.4">
      <c r="A27" s="65" t="s">
        <v>45</v>
      </c>
      <c r="B27" s="65" t="s">
        <v>133</v>
      </c>
      <c r="C27" s="65" t="s">
        <v>47</v>
      </c>
      <c r="D27" s="65" t="s">
        <v>134</v>
      </c>
      <c r="E27" s="66"/>
      <c r="F27" s="65"/>
      <c r="G27" s="65"/>
      <c r="H27" s="65"/>
      <c r="I27" s="65"/>
      <c r="J27" s="65"/>
      <c r="K27" s="65"/>
      <c r="L27" s="65"/>
      <c r="M27" s="67" t="s">
        <v>238</v>
      </c>
      <c r="N27" s="18" t="s">
        <v>287</v>
      </c>
      <c r="O27" s="15"/>
      <c r="S27" s="16"/>
      <c r="T27" s="16"/>
    </row>
    <row r="28" spans="1:21" ht="25" customHeight="1" x14ac:dyDescent="0.4">
      <c r="A28" s="65" t="s">
        <v>135</v>
      </c>
      <c r="B28" s="65" t="s">
        <v>60</v>
      </c>
      <c r="C28" s="65" t="s">
        <v>47</v>
      </c>
      <c r="D28" s="65" t="s">
        <v>134</v>
      </c>
      <c r="E28" s="66"/>
      <c r="F28" s="65"/>
      <c r="G28" s="65"/>
      <c r="H28" s="65"/>
      <c r="I28" s="65"/>
      <c r="J28" s="65"/>
      <c r="K28" s="65"/>
      <c r="L28" s="65"/>
      <c r="M28" s="67" t="s">
        <v>238</v>
      </c>
      <c r="N28" s="18" t="s">
        <v>287</v>
      </c>
      <c r="O28" s="15"/>
      <c r="S28" s="16"/>
      <c r="T28" s="16"/>
    </row>
    <row r="29" spans="1:21" ht="25" customHeight="1" x14ac:dyDescent="0.4">
      <c r="A29" s="65" t="s">
        <v>67</v>
      </c>
      <c r="B29" s="68" t="s">
        <v>136</v>
      </c>
      <c r="C29" s="65" t="s">
        <v>47</v>
      </c>
      <c r="D29" s="65" t="s">
        <v>134</v>
      </c>
      <c r="E29" s="66">
        <v>43888</v>
      </c>
      <c r="F29" s="18"/>
      <c r="G29" s="65"/>
      <c r="H29" s="65"/>
      <c r="I29" s="65"/>
      <c r="J29" s="65"/>
      <c r="K29" s="65"/>
      <c r="L29" s="65"/>
      <c r="M29" s="67" t="s">
        <v>238</v>
      </c>
      <c r="N29" s="15"/>
      <c r="O29" s="15"/>
      <c r="S29" s="16"/>
      <c r="T29" s="16"/>
    </row>
    <row r="30" spans="1:21" ht="25" customHeight="1" x14ac:dyDescent="0.4">
      <c r="A30" s="65" t="s">
        <v>137</v>
      </c>
      <c r="B30" s="65" t="s">
        <v>138</v>
      </c>
      <c r="C30" s="65" t="s">
        <v>47</v>
      </c>
      <c r="D30" s="65" t="s">
        <v>105</v>
      </c>
      <c r="E30" s="66" t="s">
        <v>266</v>
      </c>
      <c r="F30" s="65"/>
      <c r="G30" s="65"/>
      <c r="H30" s="65"/>
      <c r="I30" s="65"/>
      <c r="J30" s="65"/>
      <c r="K30" s="65"/>
      <c r="L30" s="70"/>
      <c r="M30" s="67" t="s">
        <v>245</v>
      </c>
      <c r="N30" s="69"/>
      <c r="O30" s="65"/>
      <c r="P30" s="65"/>
      <c r="Q30" s="65"/>
      <c r="R30" s="65"/>
      <c r="S30" s="16"/>
      <c r="T30" s="16"/>
    </row>
    <row r="31" spans="1:21" s="65" customFormat="1" ht="25" customHeight="1" x14ac:dyDescent="0.4">
      <c r="A31" s="65" t="s">
        <v>78</v>
      </c>
      <c r="B31" s="68" t="s">
        <v>139</v>
      </c>
      <c r="C31" s="65" t="s">
        <v>47</v>
      </c>
      <c r="D31" s="65" t="s">
        <v>134</v>
      </c>
      <c r="E31" s="66">
        <v>43888</v>
      </c>
      <c r="F31" s="18"/>
      <c r="M31" s="67" t="s">
        <v>238</v>
      </c>
      <c r="N31" s="66"/>
      <c r="T31" s="71"/>
      <c r="U31" s="71"/>
    </row>
    <row r="32" spans="1:21" s="65" customFormat="1" ht="25" customHeight="1" x14ac:dyDescent="0.4">
      <c r="A32" s="65" t="s">
        <v>78</v>
      </c>
      <c r="B32" s="65" t="s">
        <v>140</v>
      </c>
      <c r="C32" s="65" t="s">
        <v>47</v>
      </c>
      <c r="D32" s="65" t="s">
        <v>134</v>
      </c>
      <c r="E32" s="69"/>
      <c r="F32" s="18"/>
      <c r="M32" s="67"/>
      <c r="N32" s="66"/>
      <c r="T32" s="71"/>
      <c r="U32" s="71"/>
    </row>
    <row r="33" spans="1:21" s="65" customFormat="1" ht="25" customHeight="1" x14ac:dyDescent="0.4">
      <c r="A33" s="65" t="s">
        <v>97</v>
      </c>
      <c r="B33" s="65" t="s">
        <v>98</v>
      </c>
      <c r="C33" s="65" t="s">
        <v>47</v>
      </c>
      <c r="D33" s="65" t="s">
        <v>141</v>
      </c>
      <c r="E33" s="66" t="s">
        <v>267</v>
      </c>
      <c r="L33" s="70"/>
      <c r="M33" s="67" t="s">
        <v>247</v>
      </c>
      <c r="N33" s="66"/>
      <c r="T33" s="71"/>
      <c r="U33" s="71"/>
    </row>
    <row r="34" spans="1:21" s="65" customFormat="1" ht="25" customHeight="1" x14ac:dyDescent="0.4">
      <c r="A34" s="65" t="s">
        <v>116</v>
      </c>
      <c r="B34" s="65" t="s">
        <v>142</v>
      </c>
      <c r="C34" s="65" t="s">
        <v>47</v>
      </c>
      <c r="D34" s="65" t="s">
        <v>105</v>
      </c>
      <c r="E34" s="66" t="s">
        <v>266</v>
      </c>
      <c r="L34" s="70"/>
      <c r="M34" s="67" t="s">
        <v>245</v>
      </c>
      <c r="N34" s="66"/>
      <c r="T34" s="71"/>
      <c r="U34" s="71"/>
    </row>
    <row r="35" spans="1:21" s="65" customFormat="1" ht="25" customHeight="1" x14ac:dyDescent="0.4">
      <c r="A35" s="65" t="s">
        <v>88</v>
      </c>
      <c r="B35" s="65" t="s">
        <v>143</v>
      </c>
      <c r="C35" s="65" t="s">
        <v>47</v>
      </c>
      <c r="D35" s="65" t="s">
        <v>105</v>
      </c>
      <c r="E35" s="66" t="s">
        <v>266</v>
      </c>
      <c r="L35" s="70"/>
      <c r="M35" s="67" t="s">
        <v>245</v>
      </c>
      <c r="N35" s="66"/>
      <c r="T35" s="71"/>
      <c r="U35" s="71"/>
    </row>
    <row r="36" spans="1:21" s="65" customFormat="1" ht="25" customHeight="1" x14ac:dyDescent="0.4">
      <c r="A36" s="65" t="s">
        <v>108</v>
      </c>
      <c r="B36" s="65" t="s">
        <v>144</v>
      </c>
      <c r="C36" s="65" t="s">
        <v>47</v>
      </c>
      <c r="D36" s="65" t="s">
        <v>134</v>
      </c>
      <c r="E36" s="66"/>
      <c r="L36" s="70"/>
      <c r="M36" s="67"/>
      <c r="N36" s="66"/>
      <c r="T36" s="71"/>
      <c r="U36" s="71"/>
    </row>
    <row r="37" spans="1:21" s="65" customFormat="1" ht="25" customHeight="1" x14ac:dyDescent="0.4">
      <c r="A37" s="65" t="s">
        <v>116</v>
      </c>
      <c r="B37" s="65" t="s">
        <v>145</v>
      </c>
      <c r="C37" s="68" t="s">
        <v>55</v>
      </c>
      <c r="D37" s="65" t="s">
        <v>134</v>
      </c>
      <c r="E37" s="66"/>
      <c r="L37" s="70"/>
      <c r="M37" s="67"/>
      <c r="N37" s="66"/>
      <c r="T37" s="71"/>
      <c r="U37" s="71"/>
    </row>
    <row r="38" spans="1:21" s="65" customFormat="1" ht="25" customHeight="1" x14ac:dyDescent="0.4">
      <c r="A38" s="65" t="s">
        <v>116</v>
      </c>
      <c r="B38" s="65" t="s">
        <v>146</v>
      </c>
      <c r="C38" s="65" t="s">
        <v>47</v>
      </c>
      <c r="D38" s="65" t="s">
        <v>134</v>
      </c>
      <c r="E38" s="66"/>
      <c r="M38" s="67"/>
      <c r="N38" s="18"/>
      <c r="T38" s="71"/>
      <c r="U38" s="71"/>
    </row>
    <row r="39" spans="1:21" ht="25" customHeight="1" x14ac:dyDescent="0.4">
      <c r="A39" s="65" t="s">
        <v>116</v>
      </c>
      <c r="B39" s="65" t="s">
        <v>147</v>
      </c>
      <c r="C39" s="65" t="s">
        <v>47</v>
      </c>
      <c r="D39" s="65" t="s">
        <v>134</v>
      </c>
      <c r="E39" s="66"/>
      <c r="F39" s="65"/>
      <c r="G39" s="65"/>
      <c r="H39" s="65"/>
      <c r="I39" s="65"/>
      <c r="J39" s="65"/>
      <c r="K39" s="65"/>
      <c r="L39" s="65"/>
      <c r="M39" s="67"/>
      <c r="N39" s="18"/>
      <c r="O39" s="65"/>
      <c r="P39" s="65"/>
      <c r="Q39" s="65"/>
      <c r="R39" s="65"/>
      <c r="S39" s="16"/>
      <c r="T39" s="16"/>
    </row>
    <row r="40" spans="1:21" ht="25" customHeight="1" x14ac:dyDescent="0.4">
      <c r="A40" s="65" t="s">
        <v>116</v>
      </c>
      <c r="B40" s="65" t="s">
        <v>148</v>
      </c>
      <c r="C40" s="65" t="s">
        <v>47</v>
      </c>
      <c r="D40" s="65" t="s">
        <v>134</v>
      </c>
      <c r="E40" s="66"/>
      <c r="F40" s="65"/>
      <c r="G40" s="65"/>
      <c r="H40" s="65"/>
      <c r="I40" s="65"/>
      <c r="J40" s="65"/>
      <c r="K40" s="65"/>
      <c r="L40" s="65"/>
      <c r="M40" s="67"/>
      <c r="N40" s="18"/>
      <c r="O40" s="65"/>
      <c r="P40" s="65"/>
      <c r="Q40" s="65"/>
      <c r="R40" s="65"/>
      <c r="S40" s="16"/>
      <c r="T40" s="16"/>
    </row>
    <row r="41" spans="1:21" s="65" customFormat="1" ht="25" customHeight="1" x14ac:dyDescent="0.4">
      <c r="A41" s="65" t="s">
        <v>116</v>
      </c>
      <c r="B41" s="65" t="s">
        <v>149</v>
      </c>
      <c r="C41" s="65" t="s">
        <v>47</v>
      </c>
      <c r="D41" s="65" t="s">
        <v>70</v>
      </c>
      <c r="E41" s="66" t="s">
        <v>269</v>
      </c>
      <c r="M41" s="67" t="s">
        <v>270</v>
      </c>
      <c r="N41" s="18"/>
      <c r="P41" s="16"/>
      <c r="Q41" s="16"/>
      <c r="R41" s="16"/>
      <c r="T41" s="71"/>
      <c r="U41" s="71"/>
    </row>
    <row r="42" spans="1:21" s="65" customFormat="1" ht="25" customHeight="1" x14ac:dyDescent="0.4">
      <c r="A42" s="65" t="s">
        <v>116</v>
      </c>
      <c r="B42" s="65" t="s">
        <v>150</v>
      </c>
      <c r="C42" s="65" t="s">
        <v>47</v>
      </c>
      <c r="D42" s="65" t="s">
        <v>134</v>
      </c>
      <c r="E42" s="66"/>
      <c r="M42" s="67"/>
      <c r="N42" s="18"/>
      <c r="O42" s="16"/>
      <c r="P42" s="16"/>
      <c r="Q42" s="16"/>
      <c r="R42" s="16"/>
      <c r="T42" s="71"/>
      <c r="U42" s="72"/>
    </row>
    <row r="43" spans="1:21" s="72" customFormat="1" ht="25" customHeight="1" x14ac:dyDescent="0.4">
      <c r="A43" s="65" t="s">
        <v>116</v>
      </c>
      <c r="B43" s="65" t="s">
        <v>151</v>
      </c>
      <c r="C43" s="65" t="s">
        <v>47</v>
      </c>
      <c r="D43" s="65" t="s">
        <v>134</v>
      </c>
      <c r="E43" s="66"/>
      <c r="F43" s="65"/>
      <c r="G43" s="65"/>
      <c r="H43" s="65"/>
      <c r="I43" s="65"/>
      <c r="J43" s="65"/>
      <c r="K43" s="65"/>
      <c r="L43" s="65"/>
      <c r="M43" s="67"/>
      <c r="N43" s="18"/>
      <c r="O43" s="65"/>
      <c r="P43" s="16"/>
      <c r="Q43" s="16"/>
      <c r="R43" s="16"/>
      <c r="S43" s="65"/>
      <c r="T43" s="71"/>
      <c r="U43" s="65"/>
    </row>
    <row r="44" spans="1:21" s="72" customFormat="1" ht="25" customHeight="1" x14ac:dyDescent="0.4">
      <c r="A44" s="65" t="s">
        <v>116</v>
      </c>
      <c r="B44" s="65" t="s">
        <v>86</v>
      </c>
      <c r="C44" s="65" t="s">
        <v>47</v>
      </c>
      <c r="D44" s="65" t="s">
        <v>134</v>
      </c>
      <c r="E44" s="66"/>
      <c r="F44" s="65"/>
      <c r="G44" s="65"/>
      <c r="H44" s="65"/>
      <c r="I44" s="65"/>
      <c r="J44" s="65"/>
      <c r="K44" s="65"/>
      <c r="L44" s="65"/>
      <c r="M44" s="67"/>
      <c r="N44" s="69"/>
      <c r="O44" s="65"/>
      <c r="P44" s="65"/>
      <c r="Q44" s="65"/>
      <c r="R44" s="65"/>
      <c r="S44" s="71"/>
      <c r="T44" s="71"/>
      <c r="U44" s="71"/>
    </row>
    <row r="45" spans="1:21" s="72" customFormat="1" ht="25" customHeight="1" x14ac:dyDescent="0.4">
      <c r="A45" s="65" t="s">
        <v>116</v>
      </c>
      <c r="B45" s="65" t="s">
        <v>152</v>
      </c>
      <c r="C45" s="65" t="s">
        <v>47</v>
      </c>
      <c r="D45" s="65" t="s">
        <v>134</v>
      </c>
      <c r="E45" s="66"/>
      <c r="F45" s="65"/>
      <c r="G45" s="65"/>
      <c r="H45" s="65"/>
      <c r="I45" s="65"/>
      <c r="J45" s="65"/>
      <c r="K45" s="65"/>
      <c r="L45" s="65"/>
      <c r="M45" s="67"/>
      <c r="N45" s="18"/>
      <c r="O45" s="16"/>
      <c r="P45" s="16"/>
      <c r="Q45" s="16"/>
      <c r="R45" s="16"/>
      <c r="S45" s="65"/>
      <c r="T45" s="71"/>
      <c r="U45" s="65"/>
    </row>
    <row r="46" spans="1:21" ht="25" customHeight="1" x14ac:dyDescent="0.4">
      <c r="A46" s="65" t="s">
        <v>116</v>
      </c>
      <c r="B46" s="65" t="s">
        <v>153</v>
      </c>
      <c r="C46" s="65" t="s">
        <v>47</v>
      </c>
      <c r="D46" s="65" t="s">
        <v>134</v>
      </c>
      <c r="E46" s="66"/>
      <c r="F46" s="65"/>
      <c r="G46" s="65"/>
      <c r="H46" s="65"/>
      <c r="I46" s="65"/>
      <c r="J46" s="65"/>
      <c r="K46" s="65"/>
      <c r="L46" s="65"/>
      <c r="M46" s="67"/>
      <c r="N46" s="18"/>
      <c r="O46" s="65"/>
      <c r="T46" s="16"/>
    </row>
    <row r="47" spans="1:21" ht="25" customHeight="1" x14ac:dyDescent="0.4">
      <c r="A47" s="65" t="s">
        <v>116</v>
      </c>
      <c r="B47" s="65" t="s">
        <v>154</v>
      </c>
      <c r="C47" s="68" t="s">
        <v>55</v>
      </c>
      <c r="D47" s="65" t="s">
        <v>134</v>
      </c>
      <c r="E47" s="66"/>
      <c r="F47" s="65"/>
      <c r="G47" s="65"/>
      <c r="H47" s="65"/>
      <c r="I47" s="65"/>
      <c r="J47" s="65"/>
      <c r="K47" s="65"/>
      <c r="L47" s="65"/>
      <c r="M47" s="67"/>
      <c r="N47" s="18"/>
      <c r="O47" s="65"/>
      <c r="T47" s="16"/>
    </row>
    <row r="48" spans="1:21" ht="25" customHeight="1" x14ac:dyDescent="0.4">
      <c r="A48" s="65" t="s">
        <v>88</v>
      </c>
      <c r="B48" s="65" t="s">
        <v>155</v>
      </c>
      <c r="C48" s="65" t="s">
        <v>47</v>
      </c>
      <c r="D48" s="65" t="s">
        <v>156</v>
      </c>
      <c r="E48" s="66" t="s">
        <v>268</v>
      </c>
      <c r="F48" s="65"/>
      <c r="G48" s="65"/>
      <c r="H48" s="65"/>
      <c r="I48" s="65"/>
      <c r="J48" s="65"/>
      <c r="K48" s="65"/>
      <c r="L48" s="70"/>
      <c r="M48" s="67" t="s">
        <v>246</v>
      </c>
      <c r="N48" s="73"/>
      <c r="O48" s="65"/>
      <c r="P48" s="65"/>
      <c r="Q48" s="65"/>
      <c r="R48" s="65"/>
      <c r="S48" s="16"/>
      <c r="T48" s="16"/>
    </row>
    <row r="49" spans="1:21" s="74" customFormat="1" ht="25" customHeight="1" x14ac:dyDescent="0.4">
      <c r="A49" s="65" t="s">
        <v>88</v>
      </c>
      <c r="B49" s="65" t="s">
        <v>157</v>
      </c>
      <c r="C49" s="65" t="s">
        <v>47</v>
      </c>
      <c r="D49" s="65" t="s">
        <v>134</v>
      </c>
      <c r="E49" s="66"/>
      <c r="F49" s="65"/>
      <c r="G49" s="65"/>
      <c r="H49" s="65"/>
      <c r="I49" s="65"/>
      <c r="J49" s="65"/>
      <c r="K49" s="65"/>
      <c r="L49" s="70"/>
      <c r="M49" s="67"/>
      <c r="S49" s="65"/>
    </row>
    <row r="50" spans="1:21" s="74" customFormat="1" ht="25" customHeight="1" x14ac:dyDescent="0.4">
      <c r="A50" s="65" t="s">
        <v>118</v>
      </c>
      <c r="B50" s="65" t="s">
        <v>119</v>
      </c>
      <c r="C50" s="65" t="s">
        <v>47</v>
      </c>
      <c r="D50" s="65" t="s">
        <v>134</v>
      </c>
      <c r="E50" s="18"/>
      <c r="F50" s="65"/>
      <c r="G50" s="65"/>
      <c r="H50" s="65"/>
      <c r="I50" s="65"/>
      <c r="J50" s="65"/>
      <c r="K50" s="65"/>
      <c r="L50" s="70"/>
      <c r="M50" s="67"/>
      <c r="S50" s="65"/>
    </row>
    <row r="51" spans="1:21" ht="25" customHeight="1" x14ac:dyDescent="0.4">
      <c r="A51" s="65">
        <v>709</v>
      </c>
      <c r="B51" s="65" t="s">
        <v>158</v>
      </c>
      <c r="C51" s="68" t="s">
        <v>58</v>
      </c>
      <c r="D51" s="65" t="s">
        <v>134</v>
      </c>
      <c r="E51" s="66"/>
      <c r="F51" s="18"/>
      <c r="G51" s="65"/>
      <c r="H51" s="65"/>
      <c r="I51" s="65"/>
      <c r="J51" s="65"/>
      <c r="K51" s="65"/>
      <c r="L51" s="65"/>
      <c r="M51" s="67" t="s">
        <v>238</v>
      </c>
      <c r="N51" s="18" t="s">
        <v>287</v>
      </c>
      <c r="O51" s="65"/>
      <c r="P51" s="65"/>
      <c r="Q51" s="65"/>
      <c r="R51" s="65"/>
    </row>
    <row r="52" spans="1:21" ht="25" customHeight="1" x14ac:dyDescent="0.4">
      <c r="A52" s="65">
        <v>713</v>
      </c>
      <c r="B52" s="65" t="s">
        <v>159</v>
      </c>
      <c r="C52" s="65" t="s">
        <v>47</v>
      </c>
      <c r="D52" s="65" t="s">
        <v>134</v>
      </c>
      <c r="E52" s="66"/>
      <c r="F52" s="18"/>
      <c r="G52" s="65"/>
      <c r="H52" s="65"/>
      <c r="I52" s="65"/>
      <c r="J52" s="65"/>
      <c r="K52" s="65"/>
      <c r="L52" s="65"/>
      <c r="M52" s="67" t="s">
        <v>238</v>
      </c>
      <c r="N52" s="18" t="s">
        <v>287</v>
      </c>
      <c r="O52" s="65"/>
      <c r="P52" s="65"/>
      <c r="Q52" s="65"/>
      <c r="R52" s="65"/>
    </row>
    <row r="53" spans="1:21" ht="25" customHeight="1" x14ac:dyDescent="0.4">
      <c r="A53" s="65">
        <v>714</v>
      </c>
      <c r="B53" s="65" t="s">
        <v>66</v>
      </c>
      <c r="C53" s="65" t="s">
        <v>47</v>
      </c>
      <c r="D53" s="65" t="s">
        <v>134</v>
      </c>
      <c r="E53" s="66"/>
      <c r="F53" s="65"/>
      <c r="G53" s="65"/>
      <c r="H53" s="65"/>
      <c r="I53" s="65"/>
      <c r="J53" s="65"/>
      <c r="K53" s="65"/>
      <c r="L53" s="65"/>
      <c r="M53" s="67" t="s">
        <v>238</v>
      </c>
      <c r="N53" s="18" t="s">
        <v>287</v>
      </c>
      <c r="O53" s="65"/>
      <c r="P53" s="65"/>
      <c r="Q53" s="65"/>
      <c r="R53" s="65"/>
    </row>
    <row r="54" spans="1:21" ht="25" customHeight="1" x14ac:dyDescent="0.4">
      <c r="A54" s="65">
        <v>716</v>
      </c>
      <c r="B54" s="68" t="s">
        <v>71</v>
      </c>
      <c r="C54" s="65" t="s">
        <v>47</v>
      </c>
      <c r="D54" s="65" t="s">
        <v>134</v>
      </c>
      <c r="E54" s="66"/>
      <c r="F54" s="14"/>
      <c r="G54" s="14"/>
      <c r="H54" s="14"/>
      <c r="I54" s="14"/>
      <c r="J54" s="14"/>
      <c r="K54" s="14"/>
      <c r="L54" s="14"/>
      <c r="M54" s="67" t="s">
        <v>238</v>
      </c>
      <c r="N54" s="18" t="s">
        <v>287</v>
      </c>
      <c r="O54" s="65"/>
      <c r="T54" s="16"/>
    </row>
    <row r="55" spans="1:21" ht="25" customHeight="1" x14ac:dyDescent="0.4">
      <c r="A55" s="65">
        <v>718</v>
      </c>
      <c r="B55" s="65" t="s">
        <v>160</v>
      </c>
      <c r="C55" s="65" t="s">
        <v>47</v>
      </c>
      <c r="D55" s="65" t="s">
        <v>134</v>
      </c>
      <c r="E55" s="18"/>
      <c r="F55" s="14"/>
      <c r="G55" s="14"/>
      <c r="H55" s="14"/>
      <c r="I55" s="14"/>
      <c r="J55" s="65"/>
      <c r="K55" s="14"/>
      <c r="L55" s="14"/>
      <c r="M55" s="67" t="s">
        <v>238</v>
      </c>
      <c r="N55" s="18" t="s">
        <v>287</v>
      </c>
      <c r="O55" s="65"/>
      <c r="T55" s="16"/>
    </row>
    <row r="56" spans="1:21" ht="25" customHeight="1" x14ac:dyDescent="0.4">
      <c r="A56" s="65">
        <v>802</v>
      </c>
      <c r="B56" s="65" t="s">
        <v>161</v>
      </c>
      <c r="C56" s="68" t="s">
        <v>55</v>
      </c>
      <c r="D56" s="65" t="s">
        <v>162</v>
      </c>
      <c r="E56" s="66" t="s">
        <v>276</v>
      </c>
      <c r="F56" s="65"/>
      <c r="G56" s="65"/>
      <c r="H56" s="65"/>
      <c r="I56" s="65"/>
      <c r="J56" s="65"/>
      <c r="K56" s="65"/>
      <c r="L56" s="65"/>
      <c r="M56" s="67"/>
      <c r="N56" s="18" t="s">
        <v>273</v>
      </c>
      <c r="O56" s="65"/>
      <c r="P56" s="65"/>
      <c r="Q56" s="65"/>
      <c r="R56" s="65"/>
    </row>
    <row r="57" spans="1:21" ht="25" customHeight="1" x14ac:dyDescent="0.4">
      <c r="A57" s="65">
        <v>806</v>
      </c>
      <c r="B57" s="68" t="s">
        <v>163</v>
      </c>
      <c r="C57" s="65" t="s">
        <v>47</v>
      </c>
      <c r="D57" s="65" t="s">
        <v>134</v>
      </c>
      <c r="E57" s="66">
        <v>43888</v>
      </c>
      <c r="F57" s="18"/>
      <c r="G57" s="65"/>
      <c r="H57" s="65"/>
      <c r="I57" s="65"/>
      <c r="J57" s="65"/>
      <c r="K57" s="65"/>
      <c r="L57" s="65"/>
      <c r="M57" s="67" t="s">
        <v>238</v>
      </c>
      <c r="N57" s="18" t="s">
        <v>273</v>
      </c>
      <c r="O57" s="65"/>
      <c r="P57" s="65"/>
      <c r="Q57" s="65"/>
      <c r="R57" s="65"/>
    </row>
    <row r="58" spans="1:21" ht="25" customHeight="1" x14ac:dyDescent="0.4">
      <c r="A58" s="65">
        <v>807</v>
      </c>
      <c r="B58" s="65" t="s">
        <v>164</v>
      </c>
      <c r="C58" s="65" t="s">
        <v>47</v>
      </c>
      <c r="D58" s="65" t="s">
        <v>105</v>
      </c>
      <c r="E58" s="66" t="s">
        <v>266</v>
      </c>
      <c r="F58" s="65"/>
      <c r="G58" s="65"/>
      <c r="H58" s="65"/>
      <c r="I58" s="65"/>
      <c r="J58" s="65"/>
      <c r="K58" s="65"/>
      <c r="L58" s="70"/>
      <c r="M58" s="67" t="s">
        <v>275</v>
      </c>
      <c r="N58" s="18" t="s">
        <v>239</v>
      </c>
      <c r="O58" s="65"/>
      <c r="P58" s="65"/>
      <c r="Q58" s="65"/>
      <c r="R58" s="65"/>
    </row>
    <row r="59" spans="1:21" ht="25" customHeight="1" x14ac:dyDescent="0.4">
      <c r="A59" s="65">
        <v>810</v>
      </c>
      <c r="B59" s="65" t="s">
        <v>165</v>
      </c>
      <c r="C59" s="65" t="s">
        <v>47</v>
      </c>
      <c r="D59" s="65" t="s">
        <v>134</v>
      </c>
      <c r="E59" s="65" t="s">
        <v>166</v>
      </c>
      <c r="G59" s="66"/>
      <c r="H59" s="65"/>
      <c r="I59" s="69"/>
      <c r="J59" s="65"/>
      <c r="K59" s="65"/>
      <c r="L59" s="65"/>
      <c r="M59" s="67"/>
      <c r="N59" s="18" t="s">
        <v>239</v>
      </c>
      <c r="O59" s="65"/>
      <c r="P59" s="65"/>
      <c r="Q59" s="65"/>
      <c r="R59" s="65"/>
      <c r="S59" s="65"/>
      <c r="T59" s="16"/>
    </row>
    <row r="60" spans="1:21" ht="25" customHeight="1" x14ac:dyDescent="0.4">
      <c r="A60" s="65">
        <v>815</v>
      </c>
      <c r="B60" s="65" t="s">
        <v>167</v>
      </c>
      <c r="C60" s="65" t="s">
        <v>47</v>
      </c>
      <c r="D60" s="65" t="s">
        <v>134</v>
      </c>
      <c r="E60" s="66"/>
      <c r="F60" s="65"/>
      <c r="G60" s="65"/>
      <c r="H60" s="65"/>
      <c r="I60" s="65"/>
      <c r="J60" s="65"/>
      <c r="K60" s="65"/>
      <c r="L60" s="65"/>
      <c r="M60" s="67"/>
      <c r="N60" s="18" t="s">
        <v>273</v>
      </c>
      <c r="O60" s="65"/>
      <c r="P60" s="65"/>
      <c r="Q60" s="65"/>
      <c r="R60" s="65"/>
    </row>
    <row r="61" spans="1:21" ht="25" customHeight="1" x14ac:dyDescent="0.4">
      <c r="A61" s="65">
        <v>820</v>
      </c>
      <c r="B61" s="68" t="s">
        <v>168</v>
      </c>
      <c r="C61" s="65" t="s">
        <v>47</v>
      </c>
      <c r="D61" s="65" t="s">
        <v>134</v>
      </c>
      <c r="E61" s="66">
        <v>43888</v>
      </c>
      <c r="F61" s="18"/>
      <c r="G61" s="65"/>
      <c r="H61" s="65"/>
      <c r="I61" s="65"/>
      <c r="J61" s="65"/>
      <c r="K61" s="65"/>
      <c r="L61" s="65"/>
      <c r="M61" s="67" t="s">
        <v>274</v>
      </c>
      <c r="N61" s="18" t="s">
        <v>273</v>
      </c>
      <c r="O61" s="65"/>
      <c r="P61" s="65"/>
      <c r="Q61" s="65"/>
      <c r="R61" s="65"/>
    </row>
    <row r="62" spans="1:21" s="65" customFormat="1" ht="25" customHeight="1" x14ac:dyDescent="0.4">
      <c r="A62" s="65">
        <v>911</v>
      </c>
      <c r="B62" s="65" t="s">
        <v>169</v>
      </c>
      <c r="C62" s="65" t="s">
        <v>47</v>
      </c>
      <c r="D62" s="65" t="s">
        <v>134</v>
      </c>
      <c r="E62" s="66"/>
      <c r="M62" s="67"/>
      <c r="N62" s="18" t="s">
        <v>282</v>
      </c>
      <c r="T62" s="71"/>
      <c r="U62" s="71"/>
    </row>
    <row r="63" spans="1:21" s="65" customFormat="1" ht="25" customHeight="1" x14ac:dyDescent="0.4">
      <c r="A63" s="65">
        <v>912</v>
      </c>
      <c r="B63" s="65" t="s">
        <v>170</v>
      </c>
      <c r="C63" s="65" t="s">
        <v>47</v>
      </c>
      <c r="D63" s="65" t="s">
        <v>134</v>
      </c>
      <c r="E63" s="66"/>
      <c r="M63" s="67"/>
      <c r="N63" s="18" t="s">
        <v>282</v>
      </c>
      <c r="T63" s="71"/>
      <c r="U63" s="71"/>
    </row>
    <row r="64" spans="1:21" ht="25" customHeight="1" x14ac:dyDescent="0.4">
      <c r="A64" s="65" t="s">
        <v>116</v>
      </c>
      <c r="B64" s="65" t="s">
        <v>171</v>
      </c>
      <c r="C64" s="65" t="s">
        <v>47</v>
      </c>
      <c r="D64" s="65" t="s">
        <v>156</v>
      </c>
      <c r="E64" s="66" t="s">
        <v>268</v>
      </c>
      <c r="F64" s="65"/>
      <c r="G64" s="65"/>
      <c r="H64" s="65"/>
      <c r="I64" s="65"/>
      <c r="J64" s="65"/>
      <c r="K64" s="65"/>
      <c r="L64" s="70"/>
      <c r="M64" s="67" t="s">
        <v>246</v>
      </c>
      <c r="N64" s="18"/>
      <c r="O64" s="65"/>
      <c r="T64" s="16"/>
    </row>
    <row r="65" spans="1:21" s="72" customFormat="1" ht="25" customHeight="1" x14ac:dyDescent="0.4">
      <c r="A65" s="65" t="s">
        <v>88</v>
      </c>
      <c r="B65" s="65" t="s">
        <v>172</v>
      </c>
      <c r="C65" s="65" t="s">
        <v>47</v>
      </c>
      <c r="D65" s="65" t="s">
        <v>134</v>
      </c>
      <c r="E65" s="66"/>
      <c r="F65" s="65"/>
      <c r="G65" s="65"/>
      <c r="H65" s="65"/>
      <c r="I65" s="65"/>
      <c r="J65" s="65"/>
      <c r="K65" s="65"/>
      <c r="L65" s="65"/>
      <c r="M65" s="67"/>
      <c r="N65" s="65"/>
      <c r="O65" s="65"/>
      <c r="P65" s="65"/>
      <c r="Q65" s="65"/>
      <c r="R65" s="65"/>
      <c r="S65" s="71"/>
      <c r="T65" s="71"/>
      <c r="U65" s="71"/>
    </row>
    <row r="66" spans="1:21" s="65" customFormat="1" ht="25" customHeight="1" x14ac:dyDescent="0.4">
      <c r="A66" s="65" t="s">
        <v>88</v>
      </c>
      <c r="B66" s="65" t="s">
        <v>173</v>
      </c>
      <c r="C66" s="65" t="s">
        <v>47</v>
      </c>
      <c r="D66" s="65" t="s">
        <v>105</v>
      </c>
      <c r="E66" s="66" t="s">
        <v>266</v>
      </c>
      <c r="L66" s="70"/>
      <c r="M66" s="67" t="s">
        <v>245</v>
      </c>
      <c r="S66" s="71"/>
      <c r="T66" s="71"/>
    </row>
    <row r="69" spans="1:21" s="14" customFormat="1" ht="25" customHeight="1" x14ac:dyDescent="0.4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44"/>
    </row>
    <row r="75" spans="1:21" s="14" customFormat="1" ht="25" customHeight="1" x14ac:dyDescent="0.4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44"/>
      <c r="T75" s="4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廠商選餐表1090211預估</vt:lpstr>
      <vt:lpstr>廠商選餐表1090225調整</vt:lpstr>
      <vt:lpstr>全校各班第1週</vt:lpstr>
      <vt:lpstr>教職員第1週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2020-02-04T01:55:05Z</cp:lastPrinted>
  <dcterms:created xsi:type="dcterms:W3CDTF">2019-11-29T06:45:01Z</dcterms:created>
  <dcterms:modified xsi:type="dcterms:W3CDTF">2020-02-16T14:43:49Z</dcterms:modified>
</cp:coreProperties>
</file>